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48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<sst xmlns="http://schemas.openxmlformats.org/spreadsheetml/2006/main" count="265" uniqueCount="197">
  <si>
    <t>Денежные средства и их эквиваленты</t>
  </si>
  <si>
    <t>Основные средства</t>
  </si>
  <si>
    <t>Нематериальные активы</t>
  </si>
  <si>
    <t>Заемные средства</t>
  </si>
  <si>
    <t>Прочие обязательства</t>
  </si>
  <si>
    <t>-</t>
  </si>
  <si>
    <t>Расход по налогу на прибыль</t>
  </si>
  <si>
    <t>Дивиденды выплаченные</t>
  </si>
  <si>
    <t>Общество с ограниченной ответственностью Страховая компания «АСКОР»</t>
  </si>
  <si>
    <t>Отчет о финансовом положении по состоянию на 31 декабря 2013 года</t>
  </si>
  <si>
    <t>2013 год</t>
  </si>
  <si>
    <t>2012 год</t>
  </si>
  <si>
    <t>2011 год</t>
  </si>
  <si>
    <t>Прим.</t>
  </si>
  <si>
    <t>тыс. рублей</t>
  </si>
  <si>
    <t>АКТИВЫ</t>
  </si>
  <si>
    <t>Гудвил</t>
  </si>
  <si>
    <t>Инвестиционное имущество</t>
  </si>
  <si>
    <t>Отложенные аквизиционные затраты</t>
  </si>
  <si>
    <t>Отложенные налоговые активы</t>
  </si>
  <si>
    <t>Дебиторская задолженность по текущему налогу на прибыль</t>
  </si>
  <si>
    <t>Займы выданные</t>
  </si>
  <si>
    <t>Инвестиции, удерживаемые до срока погашения</t>
  </si>
  <si>
    <t>Финансовые активы, имеющиеся в наличии для продажи</t>
  </si>
  <si>
    <t>Инвестиции, учитываемые методом долевого участия</t>
  </si>
  <si>
    <t>Дебиторская задолженность, связанная с осуществлением деятельности в сфере обязательного медицинского страхования</t>
  </si>
  <si>
    <t>Дебиторская задолженность по прочим договорам вне сферы применения МСФО (IFRS) 4 «Договоры страхования»</t>
  </si>
  <si>
    <t>Финансовые активы, оцениваемые по справедливой стоимости, изменения которой отражаются в составе прибыли или убытка за период:</t>
  </si>
  <si>
    <t>находящиеся в собственности Компании (Группы)</t>
  </si>
  <si>
    <r>
      <t xml:space="preserve">обремененные залогом по сделкам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РЕПО</t>
    </r>
    <r>
      <rPr>
        <sz val="11"/>
        <rFont val="Calibri"/>
        <family val="2"/>
      </rPr>
      <t>»</t>
    </r>
  </si>
  <si>
    <t>Доля перестраховщиков в страховых резервах</t>
  </si>
  <si>
    <t>Дебиторская задолженность по операциям страхования</t>
  </si>
  <si>
    <t>Дебиторская задолженность по операциям перестрахования</t>
  </si>
  <si>
    <t>Счета и депозиты в банках</t>
  </si>
  <si>
    <t xml:space="preserve">Прочие активы </t>
  </si>
  <si>
    <t>Активы выбывающей группы, классифицированной как предназначенная для продажи</t>
  </si>
  <si>
    <t>Всего активов</t>
  </si>
  <si>
    <t>ОБЯЗАТЕЛЬСТВА</t>
  </si>
  <si>
    <t>Страховые резервы по страхованию жизни</t>
  </si>
  <si>
    <t>Страховые резервы по страхованию иному, чем страхование жизни</t>
  </si>
  <si>
    <t>Кредиторская задолженность, связанная с осуществлением деятельности по обязательному медицинскому страхованию</t>
  </si>
  <si>
    <r>
      <t>Кредиторская задолженность по прочим договорам вне сферы применения МСФО (IFRS) 4 «Договоры страхования</t>
    </r>
    <r>
      <rPr>
        <sz val="11"/>
        <rFont val="Calibri"/>
        <family val="2"/>
      </rPr>
      <t>»</t>
    </r>
  </si>
  <si>
    <t>Отложенные налоговые обязательства</t>
  </si>
  <si>
    <t>Кредиторская задолженность по текущему налогу на прибыль</t>
  </si>
  <si>
    <t>Кредиторская задолженность по операциям страхования</t>
  </si>
  <si>
    <t>Кредиторская задолженность по операциям перестрахования</t>
  </si>
  <si>
    <r>
      <t>Кредиторская задолженность по сделкам «РЕПО</t>
    </r>
    <r>
      <rPr>
        <sz val="11"/>
        <rFont val="Calibri"/>
        <family val="2"/>
      </rPr>
      <t>»</t>
    </r>
  </si>
  <si>
    <t>Финансовые обязательства, оцениваемые по справедливой стоимости, изменения которой отражаются в составе прибыли или убытка за период</t>
  </si>
  <si>
    <t>Обязательства выбывающей группы, классифицированной как предназначенная для продажи</t>
  </si>
  <si>
    <t>Всего обязательств</t>
  </si>
  <si>
    <t>КАПИТАЛ</t>
  </si>
  <si>
    <t>Акционерный (уставный) капитал</t>
  </si>
  <si>
    <t>Положительная переоценка имущества</t>
  </si>
  <si>
    <t>Резерв по переоценке финансовых активов, имеющихся в наличии для продажи</t>
  </si>
  <si>
    <t>Резерв накопленных курсовых разниц при пересчете показателей зарубежных организаций из других валют</t>
  </si>
  <si>
    <t>Резерв изменений в справедливой стоимости производных финансовых инструментов, используемых для хеджирования</t>
  </si>
  <si>
    <t>Актуарные прибыли (убытки) по пенсионным планам с установленными выплатами</t>
  </si>
  <si>
    <t>Нераспределенная прибыль (накопленные убытки)</t>
  </si>
  <si>
    <t>Всего капитала, причитающегося акционерам (участникам) Компании (Группы)</t>
  </si>
  <si>
    <t>Неконтролирующая доля участия</t>
  </si>
  <si>
    <t>Всего капитала</t>
  </si>
  <si>
    <t>Всего обязательств и капитала</t>
  </si>
  <si>
    <t>Продолжающаяся деятельность</t>
  </si>
  <si>
    <t xml:space="preserve">СТРАХОВАЯ ДЕЯТЕЛЬНОСТЬ </t>
  </si>
  <si>
    <t>Страховые премии</t>
  </si>
  <si>
    <t>Страховые премии, переданные в перестрахование</t>
  </si>
  <si>
    <t xml:space="preserve">Общая сумма страховых премий – нетто </t>
  </si>
  <si>
    <t>Аннулированные страховые премии</t>
  </si>
  <si>
    <t>Изменение резерва под обесценение дебиторской задолженности по операциям страхования и перестрахования</t>
  </si>
  <si>
    <t xml:space="preserve">Изменение резерва незаработанной премии </t>
  </si>
  <si>
    <t>Изменение доли перестраховщиков в резерве незаработанной премии</t>
  </si>
  <si>
    <t>Заработанные страховые премии – нетто</t>
  </si>
  <si>
    <t>Страховые выплаты</t>
  </si>
  <si>
    <t>Доля перестраховщиков в страховых выплатах</t>
  </si>
  <si>
    <t>Изменение резервов убытков</t>
  </si>
  <si>
    <t>Изменение доли перестраховщиков в резервах убытков</t>
  </si>
  <si>
    <t>Состоявшиеся убытки – нетто</t>
  </si>
  <si>
    <t>Суброгации, регрессные требования и получение годных остатков</t>
  </si>
  <si>
    <t>Доля перестраховщиков в суброгациях, регрессных требованиях и получении годных остатков</t>
  </si>
  <si>
    <t>Внешние расходы на урегулирование убытков</t>
  </si>
  <si>
    <t>Аквизиционные расходы</t>
  </si>
  <si>
    <t>Операционные расходы на обслуживание договоров страхования</t>
  </si>
  <si>
    <t>Чистый комиссионный доход по операциям перестрахования</t>
  </si>
  <si>
    <t>Результат от страховой деятельности</t>
  </si>
  <si>
    <t>Чистый инвестиционный доход за вычетом процентных расходов</t>
  </si>
  <si>
    <t>Изменение резерва под обесценение финансовых активов</t>
  </si>
  <si>
    <t>Чистый комиссионный доход, связанный с осуществлением деятельности в сфере обязательного медицинского страхования</t>
  </si>
  <si>
    <t>Прочие комиссионные доходы</t>
  </si>
  <si>
    <t>Прочие операционные доходы</t>
  </si>
  <si>
    <t>Административные расходы</t>
  </si>
  <si>
    <t>Чистая прибыль (убыток) от операций с иностранной валютой</t>
  </si>
  <si>
    <t>Изменение резерва под обесценение прочих активов</t>
  </si>
  <si>
    <t>Доля в чистой прибыли (убытке) компаний, учитываемых методом долевого участия</t>
  </si>
  <si>
    <t>Прибыль (убыток) до вычета налога на прибыль</t>
  </si>
  <si>
    <t>Прибыль (убыток) от продолжающейся деятельности</t>
  </si>
  <si>
    <t>Прекращенная деятельность</t>
  </si>
  <si>
    <t>Прибыль (убыток) от прекращенной деятельности (за вычетом налога на прибыль)</t>
  </si>
  <si>
    <t>Прибыль (убыток) за период</t>
  </si>
  <si>
    <t>Прочий совокупный доход</t>
  </si>
  <si>
    <t>Резерв по переоценке финансовых активов, имеющихся в наличии для продажи:</t>
  </si>
  <si>
    <t>чистое изменение справедливой стоимости за вычетом налога на прибыль</t>
  </si>
  <si>
    <t>чистое изменение справедливой стоимости, перенесенное в состав прибыли или убытка за вычетом налога на прибыль</t>
  </si>
  <si>
    <t>Курсовые разницы при пересчете показателей зарубежных организаций из других валют</t>
  </si>
  <si>
    <t>Эффективная доля изменений в справедливой стоимости производных финансовых инструментов, используемых для хеджирования</t>
  </si>
  <si>
    <t>Переоценка имущества за вычетом налога на прибыль</t>
  </si>
  <si>
    <t>Прочий совокупный доход за период за вычетом налога на прибыль</t>
  </si>
  <si>
    <t>Всего совокупного дохода за период</t>
  </si>
  <si>
    <t>Прибыль (убыток), причитающаяся:</t>
  </si>
  <si>
    <t>акционерам (участникам) Компании</t>
  </si>
  <si>
    <t>неконтролирующим акционерам (участникам)</t>
  </si>
  <si>
    <t>Всего совокупного дохода, причитающегося:</t>
  </si>
  <si>
    <t>Капитал, причитающийся участникам Компании</t>
  </si>
  <si>
    <t>Прим</t>
  </si>
  <si>
    <t>Нераспределенная прибыль(накопленные убытки)</t>
  </si>
  <si>
    <t>Всего</t>
  </si>
  <si>
    <t>Неконтролирующая доля акционеров(участников)</t>
  </si>
  <si>
    <t>Всего совокупный доход</t>
  </si>
  <si>
    <t>Чистое изменение справедливой стоимости финансовых активов, имеющихся в наличии для продажи, за вычетом налога на прибыль</t>
  </si>
  <si>
    <t>Чистое изменение справедливой стоимости финансовых активов, имеющихся в наличии для продажи, переведенное в состав прибыли или убытка, за вычетом налога на прибыль</t>
  </si>
  <si>
    <t>Всего прочего совокупного дохода</t>
  </si>
  <si>
    <t xml:space="preserve">Операции с собственниками, отраженные непосредственно в составе капитала </t>
  </si>
  <si>
    <t>Выпуск акций</t>
  </si>
  <si>
    <t>Собственные акции (выкупленные) проданные</t>
  </si>
  <si>
    <t>Дивиденды объявленные</t>
  </si>
  <si>
    <t>Всего операций с собственниками</t>
  </si>
  <si>
    <t>Всего совокупного дохода</t>
  </si>
  <si>
    <t>Операции с собственниками, отраженные непосредственно в составе капитала</t>
  </si>
  <si>
    <t>Собственные акции (доли) (выкупленные) проданные</t>
  </si>
  <si>
    <t>Остаток по состоянию на 31 декабря 2012 года</t>
  </si>
  <si>
    <t>ДВИЖЕНИЕ ДЕНЕЖНЫХ СРЕДСТВ ОТ ОПЕРАЦИОННОЙ ДЕЯТЕЛЬНОСТИ</t>
  </si>
  <si>
    <t>Поступления:</t>
  </si>
  <si>
    <t>Страховых премий</t>
  </si>
  <si>
    <t>Доли перестраховщиков в страховых выплатах</t>
  </si>
  <si>
    <t>Сумм по суброгациям, регрессным требованиям и получению годных остатков</t>
  </si>
  <si>
    <t>Комиссий по операциям перестрахования</t>
  </si>
  <si>
    <t>Комиссий, связанных с осуществлением деятельности в сфере обязательного медицинского страхования</t>
  </si>
  <si>
    <t>Прочих комиссий</t>
  </si>
  <si>
    <t>Непроцентного инвестиционного дохода</t>
  </si>
  <si>
    <t>Проценты полученные</t>
  </si>
  <si>
    <t>Погашение займов выданных</t>
  </si>
  <si>
    <t>Погашение счетов и депозитов в банках</t>
  </si>
  <si>
    <t>Дивиденды полученные</t>
  </si>
  <si>
    <t>Поступления от операций с иностранной валютой</t>
  </si>
  <si>
    <t>Прочие поступления</t>
  </si>
  <si>
    <t>Платежи:</t>
  </si>
  <si>
    <t>Оплата внешних расходов на урегулирование убытков</t>
  </si>
  <si>
    <t>Оплата аквизиционных расходов</t>
  </si>
  <si>
    <t>Платежи, связанные с осуществлением деятельности в сфере обязательного медицинского страхования</t>
  </si>
  <si>
    <t>Оплата непроцентных расходов по инвестициям</t>
  </si>
  <si>
    <t>Проценты уплаченные</t>
  </si>
  <si>
    <t>Предоставление займов выданных</t>
  </si>
  <si>
    <t>Размещение счетов и депозитов в банках</t>
  </si>
  <si>
    <t>Выплаты по операциям с иностранной валютой</t>
  </si>
  <si>
    <t>Прочие платежи</t>
  </si>
  <si>
    <t>Чистые денежные средства, полученные от операционной деятельности до уплаты налогов</t>
  </si>
  <si>
    <t>Налог на прибыль, уплаченный</t>
  </si>
  <si>
    <t xml:space="preserve">Чистые денежные средства, полученные от операционной деятельности </t>
  </si>
  <si>
    <t>ДВИЖЕНИЕ ДЕНЕЖНЫХ СРЕДСТВ ОТ ИНВЕСТИЦИОННОЙ ДЕЯТЕЛЬНОСТИ</t>
  </si>
  <si>
    <t>Приобретения основных средств и нематериальных активов</t>
  </si>
  <si>
    <t>Продажи основных средств и нематериальных активов</t>
  </si>
  <si>
    <t>Увеличение финансовых обязательств, оцениваемых по справедливой стоимости, изменения которой отражаются через прибыль или убыток за период</t>
  </si>
  <si>
    <t>Приобретения финансовых активов, оцениваемых по справедливой стоимости, изменения которой отражаются через прибыль или убыток за период</t>
  </si>
  <si>
    <t>Продажи финансовых активов, оцениваемых по справедливой стоимости, изменения которой отражаются через прибыль или убыток за период</t>
  </si>
  <si>
    <t>Погашение финансовых обязательств, оцениваемых по справедливой стоимости, изменения которой отражаются через прибыль или убыток за период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</si>
  <si>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</si>
  <si>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</si>
  <si>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дочерних компаний за вычетом полученных денежных средств</t>
  </si>
  <si>
    <t>Продажи дочерних компаний за вычетом выбывших денежных средств</t>
  </si>
  <si>
    <t>Приобретения инвестиций в компании, учитываемые методом долевого участия</t>
  </si>
  <si>
    <t>Продажи инвестиций в компании, учитываемые методом долевого участия</t>
  </si>
  <si>
    <t>Приобретения финансовых активов, имеющихся в наличии для продажи</t>
  </si>
  <si>
    <t>Продажи финансовых активов, имеющихся в наличии для продажи</t>
  </si>
  <si>
    <t>Чистые денежные средства, использованные в инвестиционной деятельности</t>
  </si>
  <si>
    <t>ДВИЖЕНИЕ ДЕНЕЖНЫХ СРЕДСТВ ОТ ФИНАНСОВОЙ ДЕЯТЕЛЬНОСТИ</t>
  </si>
  <si>
    <t>Поступления от выпуска акций</t>
  </si>
  <si>
    <t>Чистые поступления (погашения) заемных средств</t>
  </si>
  <si>
    <t>Чистые денежные средства, полученные от финансовой деятельности</t>
  </si>
  <si>
    <t>Чистое (уменьшение) увеличение денежных средств и их эквивалентов до учета влияния изменений валютных курсов</t>
  </si>
  <si>
    <t>Влияние изменений валютных курсов на величину денежных и приравненных к ним средств</t>
  </si>
  <si>
    <t>Чистое (уменьшение) увеличение денежных средств и их эквивалентов</t>
  </si>
  <si>
    <t>Денежные средства и их эквиваленты на начало периода</t>
  </si>
  <si>
    <r>
      <t>Денежные средства и их эквиваленты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конец периода</t>
    </r>
  </si>
  <si>
    <t>Утверждено Генеральным директором и подписано от имени Генерального директора 25 апреля 2014 года.</t>
  </si>
  <si>
    <t xml:space="preserve">(Ф.И.О.) </t>
  </si>
  <si>
    <t>(Ф.И.О.)</t>
  </si>
  <si>
    <t>Генеральный директор</t>
  </si>
  <si>
    <t>Главный бухгалтер</t>
  </si>
  <si>
    <t>Копьёва Н.В.</t>
  </si>
  <si>
    <t>Очет о совокупном доходе за 2013 год</t>
  </si>
  <si>
    <t>Отчет об изменениях в капитале за 2013 год</t>
  </si>
  <si>
    <t>Остаток по состоянию на 1 января 2012 года</t>
  </si>
  <si>
    <r>
      <t>Остаток по состоянию на 1</t>
    </r>
    <r>
      <rPr>
        <sz val="11"/>
        <rFont val="Times New Roman"/>
        <family val="1"/>
      </rPr>
      <t> </t>
    </r>
    <r>
      <rPr>
        <b/>
        <sz val="11"/>
        <rFont val="Times New Roman"/>
        <family val="1"/>
      </rPr>
      <t>января 2013 года</t>
    </r>
  </si>
  <si>
    <t>Остаток по состоянию на 31 декабря 2013 года</t>
  </si>
  <si>
    <t xml:space="preserve">Отчет о движении денежных средств за 2013 год </t>
  </si>
  <si>
    <t>Собственные акции ,выкупленные у акционеров</t>
  </si>
  <si>
    <t>Прочие резервы</t>
  </si>
  <si>
    <t>Резервный капитал</t>
  </si>
</sst>
</file>

<file path=xl/styles.xml><?xml version="1.0" encoding="utf-8"?>
<styleSheet xmlns="http://schemas.openxmlformats.org/spreadsheetml/2006/main">
  <numFmts count="53">
    <numFmt numFmtId="5" formatCode="#,##0&quot;р&quot;;\-#,##0&quot;р&quot;"/>
    <numFmt numFmtId="6" formatCode="#,##0&quot;р&quot;;[Red]\-#,##0&quot;р&quot;"/>
    <numFmt numFmtId="7" formatCode="#,##0.00&quot;р&quot;;\-#,##0.00&quot;р&quot;"/>
    <numFmt numFmtId="8" formatCode="#,##0.00&quot;р&quot;;[Red]\-#,##0.00&quot;р&quot;"/>
    <numFmt numFmtId="42" formatCode="_-* #,##0&quot;р&quot;_-;\-* #,##0&quot;р&quot;_-;_-* &quot;-&quot;&quot;р&quot;_-;_-@_-"/>
    <numFmt numFmtId="41" formatCode="_-* #,##0_р_-;\-* #,##0_р_-;_-* &quot;-&quot;_р_-;_-@_-"/>
    <numFmt numFmtId="44" formatCode="_-* #,##0.00&quot;р&quot;_-;\-* #,##0.00&quot;р&quot;_-;_-* &quot;-&quot;??&quot;р&quot;_-;_-@_-"/>
    <numFmt numFmtId="43" formatCode="_-* #,##0.00_р_-;\-* #,##0.00_р_-;_-* &quot;-&quot;??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р_._ ;_ * #,##0_р_._ ;_ * &quot;-&quot;_р_._ ;_ @_ "/>
    <numFmt numFmtId="181" formatCode="_ * #,##0.00_р_._ ;_ * #,##0.00_р_._ ;_ * &quot;-&quot;??_р_._ ;_ @_ "/>
    <numFmt numFmtId="182" formatCode="dd\.mm\.yyyy&quot;г.&quot;"/>
    <numFmt numFmtId="183" formatCode="yyyy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_-* #,##0\ &quot;EUR&quot;_-;\-* #,##0\ &quot;EUR&quot;_-;_-* &quot;-&quot;\ &quot;EUR&quot;_-;_-@_-"/>
    <numFmt numFmtId="187" formatCode="_-* #,##0.00\ &quot;EUR&quot;_-;\-* #,##0.00\ &quot;EUR&quot;_-;_-* &quot;-&quot;??\ &quot;EUR&quot;_-;_-@_-"/>
    <numFmt numFmtId="188" formatCode="* #,##0_);* \(#,##0\);&quot;-&quot;??_);@"/>
    <numFmt numFmtId="189" formatCode="* \(#,##0\);* #,##0_);&quot;-&quot;??_);@"/>
    <numFmt numFmtId="190" formatCode="_-* #,##0.00\ [$€]_-;\-* #,##0.00\ [$€]_-;_-* &quot;-&quot;??\ [$€]_-;_-@_-"/>
    <numFmt numFmtId="191" formatCode="_(* #,##0_);_(* \(#,##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_);_(* \(#,##0.0\);_(* &quot;-&quot;??_);_(@_)"/>
    <numFmt numFmtId="197" formatCode="#,##0;\-#,##0"/>
    <numFmt numFmtId="198" formatCode="\ #,##0&quot;    &quot;;\ #,##0&quot;    &quot;;&quot; -    &quot;;@\ "/>
    <numFmt numFmtId="199" formatCode="[$€]\ #,##0;[Red]\-[$€]\ #,##0"/>
    <numFmt numFmtId="200" formatCode="_(* #,##0_);_(* \(#,##0\);_(* \-_);_(@_)"/>
    <numFmt numFmtId="201" formatCode="#,##0.00;[Red]\-#,##0.00"/>
    <numFmt numFmtId="202" formatCode="0.00;[Red]\-0.00"/>
    <numFmt numFmtId="203" formatCode="#,##0.00_ ;[Red]\-#,##0.00\ "/>
    <numFmt numFmtId="204" formatCode="0.000;[Red]\-0.000"/>
    <numFmt numFmtId="205" formatCode="[$-419]mmmm\ yyyy;@"/>
    <numFmt numFmtId="206" formatCode="0;[Red]\-0"/>
    <numFmt numFmtId="207" formatCode="0.00_ ;[Red]\-0.00\ "/>
    <numFmt numFmtId="208" formatCode="0.0"/>
  </numFmts>
  <fonts count="7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"/>
      <family val="2"/>
    </font>
    <font>
      <sz val="10"/>
      <color indexed="12"/>
      <name val="Times New Roman Cyr"/>
      <family val="1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Courier"/>
      <family val="1"/>
    </font>
    <font>
      <sz val="10"/>
      <name val="MS Sans Serif"/>
      <family val="2"/>
    </font>
    <font>
      <sz val="10"/>
      <name val="Arial CE"/>
      <family val="2"/>
    </font>
    <font>
      <sz val="10"/>
      <name val="NimbusSans"/>
      <family val="0"/>
    </font>
    <font>
      <sz val="8.5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SWISS"/>
      <family val="2"/>
    </font>
    <font>
      <sz val="10"/>
      <name val="Mang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i/>
      <sz val="11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i/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/>
      <bottom style="dotted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double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2" fontId="11" fillId="0" borderId="0">
      <alignment horizontal="right" vertical="top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1" applyFill="0" applyBorder="0" applyProtection="0">
      <alignment horizontal="center"/>
    </xf>
    <xf numFmtId="171" fontId="2" fillId="0" borderId="0" applyFont="0" applyFill="0" applyBorder="0" applyAlignment="0" applyProtection="0"/>
    <xf numFmtId="179" fontId="58" fillId="0" borderId="0" applyFont="0" applyFill="0" applyBorder="0" applyAlignment="0" applyProtection="0"/>
    <xf numFmtId="189" fontId="3" fillId="0" borderId="0" applyFill="0" applyBorder="0" applyProtection="0">
      <alignment/>
    </xf>
    <xf numFmtId="189" fontId="3" fillId="0" borderId="2" applyFill="0" applyProtection="0">
      <alignment/>
    </xf>
    <xf numFmtId="189" fontId="3" fillId="0" borderId="3" applyFill="0" applyProtection="0">
      <alignment/>
    </xf>
    <xf numFmtId="189" fontId="3" fillId="0" borderId="0" applyFill="0" applyBorder="0" applyProtection="0">
      <alignment/>
    </xf>
    <xf numFmtId="37" fontId="1" fillId="0" borderId="4" applyFill="0" applyBorder="0">
      <alignment/>
      <protection/>
    </xf>
    <xf numFmtId="37" fontId="7" fillId="0" borderId="4" applyFill="0" applyBorder="0">
      <alignment/>
      <protection locked="0"/>
    </xf>
    <xf numFmtId="37" fontId="5" fillId="20" borderId="5" applyFill="0" applyBorder="0">
      <alignment/>
      <protection/>
    </xf>
    <xf numFmtId="37" fontId="7" fillId="0" borderId="4" applyFill="0" applyBorder="0">
      <alignment/>
      <protection locked="0"/>
    </xf>
    <xf numFmtId="15" fontId="4" fillId="0" borderId="6" applyFill="0" applyBorder="0" applyAlignment="0">
      <protection/>
    </xf>
    <xf numFmtId="182" fontId="4" fillId="0" borderId="6" applyFill="0" applyBorder="0" applyAlignment="0">
      <protection/>
    </xf>
    <xf numFmtId="188" fontId="3" fillId="0" borderId="0" applyFill="0" applyBorder="0" applyProtection="0">
      <alignment/>
    </xf>
    <xf numFmtId="188" fontId="3" fillId="0" borderId="2" applyFill="0" applyProtection="0">
      <alignment/>
    </xf>
    <xf numFmtId="188" fontId="3" fillId="0" borderId="3" applyFill="0" applyProtection="0">
      <alignment/>
    </xf>
    <xf numFmtId="188" fontId="3" fillId="0" borderId="0" applyFill="0" applyBorder="0" applyProtection="0">
      <alignment/>
    </xf>
    <xf numFmtId="190" fontId="20" fillId="0" borderId="0" applyFont="0" applyFill="0" applyBorder="0" applyAlignment="0" applyProtection="0"/>
    <xf numFmtId="0" fontId="24" fillId="0" borderId="0">
      <alignment/>
      <protection/>
    </xf>
    <xf numFmtId="4" fontId="8" fillId="0" borderId="0">
      <alignment/>
      <protection locked="0"/>
    </xf>
    <xf numFmtId="0" fontId="2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17" fontId="8" fillId="0" borderId="0">
      <alignment/>
      <protection locked="0"/>
    </xf>
    <xf numFmtId="0" fontId="23" fillId="0" borderId="0">
      <alignment horizontal="left"/>
      <protection/>
    </xf>
    <xf numFmtId="0" fontId="2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9" fontId="2" fillId="0" borderId="0" applyFont="0" applyFill="0" applyBorder="0" applyAlignment="0" applyProtection="0"/>
    <xf numFmtId="4" fontId="12" fillId="21" borderId="7" applyNumberFormat="0" applyProtection="0">
      <alignment vertical="center"/>
    </xf>
    <xf numFmtId="4" fontId="13" fillId="21" borderId="7" applyNumberFormat="0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0" applyNumberFormat="0" applyProtection="0">
      <alignment horizontal="left" vertical="center" indent="1"/>
    </xf>
    <xf numFmtId="4" fontId="14" fillId="23" borderId="7" applyNumberFormat="0" applyProtection="0">
      <alignment horizontal="right" vertical="center"/>
    </xf>
    <xf numFmtId="4" fontId="14" fillId="24" borderId="7" applyNumberFormat="0" applyProtection="0">
      <alignment horizontal="right" vertical="center"/>
    </xf>
    <xf numFmtId="4" fontId="14" fillId="25" borderId="7" applyNumberFormat="0" applyProtection="0">
      <alignment horizontal="right" vertical="center"/>
    </xf>
    <xf numFmtId="4" fontId="14" fillId="26" borderId="7" applyNumberFormat="0" applyProtection="0">
      <alignment horizontal="right" vertical="center"/>
    </xf>
    <xf numFmtId="4" fontId="14" fillId="27" borderId="7" applyNumberFormat="0" applyProtection="0">
      <alignment horizontal="right" vertical="center"/>
    </xf>
    <xf numFmtId="4" fontId="14" fillId="28" borderId="7" applyNumberFormat="0" applyProtection="0">
      <alignment horizontal="right" vertical="center"/>
    </xf>
    <xf numFmtId="4" fontId="14" fillId="29" borderId="7" applyNumberFormat="0" applyProtection="0">
      <alignment horizontal="right" vertical="center"/>
    </xf>
    <xf numFmtId="4" fontId="14" fillId="30" borderId="7" applyNumberFormat="0" applyProtection="0">
      <alignment horizontal="right" vertical="center"/>
    </xf>
    <xf numFmtId="4" fontId="14" fillId="31" borderId="7" applyNumberFormat="0" applyProtection="0">
      <alignment horizontal="right" vertical="center"/>
    </xf>
    <xf numFmtId="4" fontId="12" fillId="32" borderId="8" applyNumberFormat="0" applyProtection="0">
      <alignment horizontal="left" vertical="center" indent="1"/>
    </xf>
    <xf numFmtId="4" fontId="12" fillId="33" borderId="0" applyNumberFormat="0" applyProtection="0">
      <alignment horizontal="left" vertical="center" indent="1"/>
    </xf>
    <xf numFmtId="4" fontId="12" fillId="22" borderId="0" applyNumberFormat="0" applyProtection="0">
      <alignment horizontal="left" vertical="center" indent="1"/>
    </xf>
    <xf numFmtId="4" fontId="14" fillId="33" borderId="7" applyNumberFormat="0" applyProtection="0">
      <alignment horizontal="right" vertical="center"/>
    </xf>
    <xf numFmtId="4" fontId="1" fillId="33" borderId="0" applyNumberFormat="0" applyProtection="0">
      <alignment horizontal="left" vertical="center" indent="1"/>
    </xf>
    <xf numFmtId="4" fontId="1" fillId="22" borderId="0" applyNumberFormat="0" applyProtection="0">
      <alignment horizontal="left" vertical="center" indent="1"/>
    </xf>
    <xf numFmtId="4" fontId="14" fillId="34" borderId="7" applyNumberFormat="0" applyProtection="0">
      <alignment vertical="center"/>
    </xf>
    <xf numFmtId="4" fontId="15" fillId="34" borderId="7" applyNumberFormat="0" applyProtection="0">
      <alignment vertical="center"/>
    </xf>
    <xf numFmtId="4" fontId="12" fillId="33" borderId="9" applyNumberFormat="0" applyProtection="0">
      <alignment horizontal="left" vertical="center" indent="1"/>
    </xf>
    <xf numFmtId="4" fontId="14" fillId="34" borderId="7" applyNumberFormat="0" applyProtection="0">
      <alignment horizontal="right" vertical="center"/>
    </xf>
    <xf numFmtId="4" fontId="15" fillId="34" borderId="7" applyNumberFormat="0" applyProtection="0">
      <alignment horizontal="right" vertical="center"/>
    </xf>
    <xf numFmtId="4" fontId="12" fillId="33" borderId="7" applyNumberFormat="0" applyProtection="0">
      <alignment horizontal="left" vertical="center" indent="1"/>
    </xf>
    <xf numFmtId="4" fontId="16" fillId="35" borderId="9" applyNumberFormat="0" applyProtection="0">
      <alignment horizontal="left" vertical="center" indent="1"/>
    </xf>
    <xf numFmtId="4" fontId="17" fillId="34" borderId="7" applyNumberFormat="0" applyProtection="0">
      <alignment horizontal="right" vertical="center"/>
    </xf>
    <xf numFmtId="0" fontId="5" fillId="0" borderId="0">
      <alignment/>
      <protection/>
    </xf>
    <xf numFmtId="0" fontId="10" fillId="0" borderId="0" applyFill="0" applyBorder="0" applyProtection="0">
      <alignment horizontal="left" vertical="top"/>
    </xf>
    <xf numFmtId="0" fontId="18" fillId="0" borderId="0">
      <alignment/>
      <protection/>
    </xf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4" fillId="0" borderId="6" applyFill="0" applyBorder="0" applyAlignment="0">
      <protection/>
    </xf>
    <xf numFmtId="0" fontId="2" fillId="0" borderId="6" applyFont="0" applyFill="0" applyBorder="0" applyAlignment="0">
      <protection/>
    </xf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9" fillId="42" borderId="10" applyNumberFormat="0" applyAlignment="0" applyProtection="0"/>
    <xf numFmtId="0" fontId="60" fillId="43" borderId="11" applyNumberFormat="0" applyAlignment="0" applyProtection="0"/>
    <xf numFmtId="0" fontId="61" fillId="43" borderId="10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44" borderId="16" applyNumberFormat="0" applyAlignment="0" applyProtection="0"/>
    <xf numFmtId="0" fontId="68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58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58" fillId="0" borderId="0">
      <alignment/>
      <protection/>
    </xf>
    <xf numFmtId="0" fontId="70" fillId="46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72" fillId="0" borderId="18" applyNumberFormat="0" applyFill="0" applyAlignment="0" applyProtection="0"/>
    <xf numFmtId="0" fontId="5" fillId="0" borderId="0">
      <alignment/>
      <protection/>
    </xf>
    <xf numFmtId="0" fontId="7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75" fillId="0" borderId="0" xfId="0" applyFont="1" applyAlignment="1">
      <alignment/>
    </xf>
    <xf numFmtId="1" fontId="0" fillId="0" borderId="0" xfId="0" applyNumberFormat="1" applyAlignment="1">
      <alignment/>
    </xf>
    <xf numFmtId="200" fontId="34" fillId="0" borderId="19" xfId="0" applyNumberFormat="1" applyFont="1" applyBorder="1" applyAlignment="1">
      <alignment/>
    </xf>
    <xf numFmtId="0" fontId="34" fillId="0" borderId="0" xfId="0" applyFont="1" applyAlignment="1">
      <alignment/>
    </xf>
    <xf numFmtId="200" fontId="28" fillId="0" borderId="0" xfId="0" applyNumberFormat="1" applyFont="1" applyAlignment="1">
      <alignment horizontal="center" vertical="center" wrapText="1"/>
    </xf>
    <xf numFmtId="200" fontId="30" fillId="0" borderId="0" xfId="0" applyNumberFormat="1" applyFont="1" applyAlignment="1">
      <alignment horizontal="justify" vertical="center" wrapText="1"/>
    </xf>
    <xf numFmtId="200" fontId="30" fillId="0" borderId="0" xfId="0" applyNumberFormat="1" applyFont="1" applyAlignment="1">
      <alignment horizontal="center" vertical="center" wrapText="1"/>
    </xf>
    <xf numFmtId="200" fontId="28" fillId="0" borderId="0" xfId="0" applyNumberFormat="1" applyFont="1" applyAlignment="1">
      <alignment horizontal="right" vertical="center" wrapText="1"/>
    </xf>
    <xf numFmtId="200" fontId="30" fillId="0" borderId="0" xfId="0" applyNumberFormat="1" applyFont="1" applyAlignment="1">
      <alignment vertical="center" wrapText="1"/>
    </xf>
    <xf numFmtId="200" fontId="28" fillId="0" borderId="20" xfId="0" applyNumberFormat="1" applyFont="1" applyBorder="1" applyAlignment="1">
      <alignment horizontal="right" vertical="center" wrapText="1"/>
    </xf>
    <xf numFmtId="200" fontId="28" fillId="0" borderId="0" xfId="0" applyNumberFormat="1" applyFont="1" applyAlignment="1">
      <alignment vertical="center" wrapText="1"/>
    </xf>
    <xf numFmtId="200" fontId="30" fillId="0" borderId="0" xfId="0" applyNumberFormat="1" applyFont="1" applyAlignment="1">
      <alignment horizontal="right" vertical="center" wrapText="1"/>
    </xf>
    <xf numFmtId="200" fontId="30" fillId="0" borderId="20" xfId="0" applyNumberFormat="1" applyFont="1" applyBorder="1" applyAlignment="1">
      <alignment horizontal="right" vertical="center" wrapText="1"/>
    </xf>
    <xf numFmtId="200" fontId="30" fillId="0" borderId="0" xfId="0" applyNumberFormat="1" applyFont="1" applyFill="1" applyAlignment="1">
      <alignment horizontal="right" vertical="center" wrapText="1"/>
    </xf>
    <xf numFmtId="200" fontId="28" fillId="0" borderId="21" xfId="0" applyNumberFormat="1" applyFont="1" applyBorder="1" applyAlignment="1">
      <alignment horizontal="right" vertical="center" wrapText="1"/>
    </xf>
    <xf numFmtId="200" fontId="34" fillId="0" borderId="0" xfId="0" applyNumberFormat="1" applyFont="1" applyAlignment="1">
      <alignment/>
    </xf>
    <xf numFmtId="0" fontId="30" fillId="0" borderId="0" xfId="0" applyFont="1" applyAlignment="1">
      <alignment horizontal="right" vertical="center" wrapText="1"/>
    </xf>
    <xf numFmtId="3" fontId="34" fillId="0" borderId="0" xfId="0" applyNumberFormat="1" applyFont="1" applyAlignment="1">
      <alignment/>
    </xf>
    <xf numFmtId="200" fontId="28" fillId="0" borderId="0" xfId="0" applyNumberFormat="1" applyFont="1" applyBorder="1" applyAlignment="1">
      <alignment horizontal="right" vertical="center" wrapText="1"/>
    </xf>
    <xf numFmtId="200" fontId="28" fillId="0" borderId="22" xfId="0" applyNumberFormat="1" applyFont="1" applyBorder="1" applyAlignment="1">
      <alignment horizontal="right" vertical="center" wrapText="1"/>
    </xf>
    <xf numFmtId="200" fontId="30" fillId="0" borderId="0" xfId="0" applyNumberFormat="1" applyFont="1" applyAlignment="1">
      <alignment horizontal="left" vertical="center" wrapText="1" indent="3"/>
    </xf>
    <xf numFmtId="200" fontId="28" fillId="0" borderId="23" xfId="0" applyNumberFormat="1" applyFont="1" applyBorder="1" applyAlignment="1">
      <alignment horizontal="right" vertical="center" wrapText="1"/>
    </xf>
    <xf numFmtId="200" fontId="28" fillId="0" borderId="0" xfId="0" applyNumberFormat="1" applyFont="1" applyAlignment="1">
      <alignment horizontal="left" vertical="center" wrapText="1" indent="1"/>
    </xf>
    <xf numFmtId="200" fontId="28" fillId="0" borderId="20" xfId="0" applyNumberFormat="1" applyFont="1" applyBorder="1" applyAlignment="1">
      <alignment horizontal="right" vertical="center" wrapText="1" indent="1"/>
    </xf>
    <xf numFmtId="200" fontId="28" fillId="0" borderId="0" xfId="0" applyNumberFormat="1" applyFont="1" applyAlignment="1">
      <alignment horizontal="right" vertical="center" wrapText="1" indent="1"/>
    </xf>
    <xf numFmtId="0" fontId="30" fillId="0" borderId="0" xfId="0" applyFont="1" applyAlignment="1">
      <alignment horizontal="justify" vertical="center"/>
    </xf>
    <xf numFmtId="0" fontId="31" fillId="0" borderId="0" xfId="0" applyFont="1" applyBorder="1" applyAlignment="1">
      <alignment vertical="center"/>
    </xf>
    <xf numFmtId="0" fontId="34" fillId="0" borderId="0" xfId="0" applyFont="1" applyAlignment="1">
      <alignment/>
    </xf>
    <xf numFmtId="200" fontId="28" fillId="0" borderId="24" xfId="0" applyNumberFormat="1" applyFont="1" applyBorder="1" applyAlignment="1">
      <alignment horizontal="center" vertical="center" wrapText="1"/>
    </xf>
    <xf numFmtId="200" fontId="28" fillId="0" borderId="1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00" fontId="28" fillId="0" borderId="25" xfId="0" applyNumberFormat="1" applyFont="1" applyBorder="1" applyAlignment="1">
      <alignment horizontal="right" vertical="center" wrapText="1"/>
    </xf>
    <xf numFmtId="200" fontId="28" fillId="0" borderId="19" xfId="0" applyNumberFormat="1" applyFont="1" applyBorder="1" applyAlignment="1">
      <alignment horizontal="right" vertical="center" wrapText="1"/>
    </xf>
    <xf numFmtId="200" fontId="30" fillId="0" borderId="19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200" fontId="30" fillId="0" borderId="24" xfId="0" applyNumberFormat="1" applyFont="1" applyBorder="1" applyAlignment="1">
      <alignment horizontal="right" vertical="center" wrapText="1"/>
    </xf>
    <xf numFmtId="200" fontId="30" fillId="0" borderId="26" xfId="0" applyNumberFormat="1" applyFont="1" applyBorder="1" applyAlignment="1">
      <alignment horizontal="right" vertical="center" wrapText="1"/>
    </xf>
    <xf numFmtId="200" fontId="28" fillId="0" borderId="24" xfId="0" applyNumberFormat="1" applyFont="1" applyBorder="1" applyAlignment="1">
      <alignment horizontal="right" vertical="center" wrapText="1"/>
    </xf>
    <xf numFmtId="200" fontId="28" fillId="0" borderId="26" xfId="0" applyNumberFormat="1" applyFont="1" applyBorder="1" applyAlignment="1">
      <alignment horizontal="right" vertical="center" wrapText="1"/>
    </xf>
    <xf numFmtId="200" fontId="30" fillId="0" borderId="25" xfId="0" applyNumberFormat="1" applyFont="1" applyBorder="1" applyAlignment="1">
      <alignment horizontal="right" vertical="center" wrapText="1"/>
    </xf>
    <xf numFmtId="0" fontId="35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200" fontId="30" fillId="0" borderId="19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200" fontId="28" fillId="0" borderId="26" xfId="0" applyNumberFormat="1" applyFont="1" applyBorder="1" applyAlignment="1">
      <alignment horizontal="center" vertical="center" wrapText="1"/>
    </xf>
    <xf numFmtId="200" fontId="30" fillId="0" borderId="24" xfId="0" applyNumberFormat="1" applyFont="1" applyBorder="1" applyAlignment="1">
      <alignment horizontal="center" vertical="center" wrapText="1"/>
    </xf>
    <xf numFmtId="200" fontId="30" fillId="0" borderId="24" xfId="0" applyNumberFormat="1" applyFont="1" applyFill="1" applyBorder="1" applyAlignment="1">
      <alignment horizontal="center" vertical="center" wrapText="1"/>
    </xf>
    <xf numFmtId="200" fontId="28" fillId="0" borderId="27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" fontId="3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1" fontId="77" fillId="0" borderId="0" xfId="0" applyNumberFormat="1" applyFont="1" applyAlignment="1">
      <alignment/>
    </xf>
    <xf numFmtId="0" fontId="78" fillId="0" borderId="0" xfId="0" applyFont="1" applyAlignment="1">
      <alignment vertical="center"/>
    </xf>
    <xf numFmtId="200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2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200" fontId="29" fillId="0" borderId="19" xfId="125" applyNumberFormat="1" applyFont="1" applyBorder="1" applyAlignment="1">
      <alignment horizontal="center" vertical="center" wrapText="1"/>
      <protection/>
    </xf>
    <xf numFmtId="0" fontId="5" fillId="0" borderId="0" xfId="125">
      <alignment/>
      <protection/>
    </xf>
    <xf numFmtId="3" fontId="5" fillId="0" borderId="0" xfId="125" applyNumberFormat="1">
      <alignment/>
      <protection/>
    </xf>
    <xf numFmtId="200" fontId="5" fillId="0" borderId="19" xfId="125" applyNumberFormat="1" applyBorder="1">
      <alignment/>
      <protection/>
    </xf>
    <xf numFmtId="200" fontId="30" fillId="0" borderId="19" xfId="125" applyNumberFormat="1" applyFont="1" applyBorder="1" applyAlignment="1">
      <alignment vertical="center" wrapText="1"/>
      <protection/>
    </xf>
    <xf numFmtId="200" fontId="31" fillId="0" borderId="19" xfId="125" applyNumberFormat="1" applyFont="1" applyBorder="1" applyAlignment="1">
      <alignment horizontal="center" vertical="center" wrapText="1"/>
      <protection/>
    </xf>
    <xf numFmtId="200" fontId="31" fillId="0" borderId="19" xfId="125" applyNumberFormat="1" applyFont="1" applyBorder="1" applyAlignment="1">
      <alignment horizontal="right" vertical="center" wrapText="1"/>
      <protection/>
    </xf>
    <xf numFmtId="200" fontId="27" fillId="0" borderId="24" xfId="125" applyNumberFormat="1" applyFont="1" applyBorder="1" applyAlignment="1">
      <alignment horizontal="right" vertical="center" wrapText="1"/>
      <protection/>
    </xf>
    <xf numFmtId="200" fontId="28" fillId="0" borderId="19" xfId="125" applyNumberFormat="1" applyFont="1" applyBorder="1" applyAlignment="1">
      <alignment vertical="center" wrapText="1"/>
      <protection/>
    </xf>
    <xf numFmtId="200" fontId="32" fillId="0" borderId="19" xfId="125" applyNumberFormat="1" applyFont="1" applyBorder="1" applyAlignment="1">
      <alignment horizontal="center" vertical="center" wrapText="1"/>
      <protection/>
    </xf>
    <xf numFmtId="200" fontId="32" fillId="0" borderId="19" xfId="125" applyNumberFormat="1" applyFont="1" applyBorder="1" applyAlignment="1">
      <alignment horizontal="right" vertical="center" wrapText="1"/>
      <protection/>
    </xf>
    <xf numFmtId="200" fontId="30" fillId="0" borderId="19" xfId="125" applyNumberFormat="1" applyFont="1" applyBorder="1" applyAlignment="1">
      <alignment horizontal="left" vertical="center" wrapText="1" indent="5"/>
      <protection/>
    </xf>
    <xf numFmtId="1" fontId="5" fillId="0" borderId="0" xfId="125" applyNumberFormat="1">
      <alignment/>
      <protection/>
    </xf>
    <xf numFmtId="200" fontId="31" fillId="0" borderId="29" xfId="125" applyNumberFormat="1" applyFont="1" applyBorder="1" applyAlignment="1">
      <alignment horizontal="right" vertical="center" wrapText="1"/>
      <protection/>
    </xf>
    <xf numFmtId="200" fontId="32" fillId="0" borderId="24" xfId="125" applyNumberFormat="1" applyFont="1" applyBorder="1" applyAlignment="1">
      <alignment horizontal="right" vertical="center" wrapText="1"/>
      <protection/>
    </xf>
    <xf numFmtId="200" fontId="31" fillId="0" borderId="24" xfId="125" applyNumberFormat="1" applyFont="1" applyBorder="1" applyAlignment="1">
      <alignment horizontal="right" vertical="center" wrapText="1"/>
      <protection/>
    </xf>
    <xf numFmtId="200" fontId="31" fillId="0" borderId="27" xfId="125" applyNumberFormat="1" applyFont="1" applyBorder="1" applyAlignment="1">
      <alignment horizontal="right" vertical="center" wrapText="1"/>
      <protection/>
    </xf>
    <xf numFmtId="200" fontId="34" fillId="0" borderId="19" xfId="125" applyNumberFormat="1" applyFont="1" applyBorder="1">
      <alignment/>
      <protection/>
    </xf>
    <xf numFmtId="200" fontId="5" fillId="0" borderId="0" xfId="125" applyNumberFormat="1">
      <alignment/>
      <protection/>
    </xf>
    <xf numFmtId="0" fontId="30" fillId="0" borderId="0" xfId="0" applyFont="1" applyAlignment="1">
      <alignment/>
    </xf>
    <xf numFmtId="1" fontId="77" fillId="0" borderId="0" xfId="0" applyNumberFormat="1" applyFont="1" applyAlignment="1">
      <alignment horizontal="left"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_BODY15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dldnnueer" xfId="34"/>
    <cellStyle name="Code" xfId="35"/>
    <cellStyle name="Comma 2" xfId="36"/>
    <cellStyle name="Comma 3" xfId="37"/>
    <cellStyle name="Credit" xfId="38"/>
    <cellStyle name="Credit subtotal" xfId="39"/>
    <cellStyle name="Credit Total" xfId="40"/>
    <cellStyle name="Credit_Tickmarks" xfId="41"/>
    <cellStyle name="Currency EN" xfId="42"/>
    <cellStyle name="Currency RU" xfId="43"/>
    <cellStyle name="Currency RU calc" xfId="44"/>
    <cellStyle name="Currency RU_CP-G,H,I,J,K" xfId="45"/>
    <cellStyle name="Date EN" xfId="46"/>
    <cellStyle name="Date RU" xfId="47"/>
    <cellStyle name="Debit" xfId="48"/>
    <cellStyle name="Debit subtotal" xfId="49"/>
    <cellStyle name="Debit Total" xfId="50"/>
    <cellStyle name="Debit_Tickmarks" xfId="51"/>
    <cellStyle name="Euro" xfId="52"/>
    <cellStyle name="Excel Built-in Normal" xfId="53"/>
    <cellStyle name="Exchange rate" xfId="54"/>
    <cellStyle name="Iau?iue_Eicar1" xfId="55"/>
    <cellStyle name="Îáû÷íûé_JEMOS98" xfId="56"/>
    <cellStyle name="Ineduararr?n? acdldnnueer" xfId="57"/>
    <cellStyle name="Month-Year" xfId="58"/>
    <cellStyle name="Normal 2" xfId="59"/>
    <cellStyle name="Normal 3" xfId="60"/>
    <cellStyle name="Normal 4" xfId="61"/>
    <cellStyle name="Normál_Hungaria-1-99" xfId="62"/>
    <cellStyle name="normální_PLO" xfId="63"/>
    <cellStyle name="Percent 2" xfId="64"/>
    <cellStyle name="SAPBEXaggData" xfId="65"/>
    <cellStyle name="SAPBEXaggDataEmph" xfId="66"/>
    <cellStyle name="SAPBEXaggItem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resData" xfId="84"/>
    <cellStyle name="SAPBEXresDataEmph" xfId="85"/>
    <cellStyle name="SAPBEXresItem" xfId="86"/>
    <cellStyle name="SAPBEXstdData" xfId="87"/>
    <cellStyle name="SAPBEXstdDataEmph" xfId="88"/>
    <cellStyle name="SAPBEXstdItem" xfId="89"/>
    <cellStyle name="SAPBEXtitle" xfId="90"/>
    <cellStyle name="SAPBEXundefined" xfId="91"/>
    <cellStyle name="Standard_Monthly Report Template Master" xfId="92"/>
    <cellStyle name="Tickmark" xfId="93"/>
    <cellStyle name="Undefiniert" xfId="94"/>
    <cellStyle name="Valuta (0)_2riepilogo2000" xfId="95"/>
    <cellStyle name="Valuta_2riepilogo2000" xfId="96"/>
    <cellStyle name="Währung [0]_Elements_Full Combined Ratio" xfId="97"/>
    <cellStyle name="Währung_Elements_Full Combined Ratio" xfId="98"/>
    <cellStyle name="Year EN" xfId="99"/>
    <cellStyle name="Year RU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Ввод " xfId="107"/>
    <cellStyle name="Вывод" xfId="108"/>
    <cellStyle name="Вычисление" xfId="109"/>
    <cellStyle name="Ґ" xfId="110"/>
    <cellStyle name="_x0004_Ґ" xfId="111"/>
    <cellStyle name="Hyperlink" xfId="112"/>
    <cellStyle name="Гиперссылка 2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 3 2" xfId="126"/>
    <cellStyle name="Обычный 5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Тысячи [0]_detailed_R" xfId="135"/>
    <cellStyle name="Тысячи_detailed_R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87;&#1088;&#1080;&#1083;&#1086;&#1078;&#1077;&#1085;&#1080;&#1077;&#1054;&#1090;&#1095;&#1077;&#1090;&#1085;&#1086;&#1089;&#1090;&#1100;2013_&#1040;&#1057;&#1050;&#1054;&#1056;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&#1054;&#1090;&#1095;&#1077;&#1090;&#1085;&#1086;&#1089;&#1090;&#1100;2011_&#1050;&#1072;&#1088;&#1072;&#1074;&#1077;&#1083;&#1083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&#1054;&#1090;&#1095;&#1077;&#1090;&#1085;&#1086;&#1089;&#1090;&#1100;2010_&#1050;&#1072;&#1088;&#1072;&#1074;&#1077;&#1083;&#1083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WiseAdvice\&#1040;&#1085;&#1072;&#1083;&#1080;&#1079;%20&#1082;&#1086;&#1084;&#1087;&#1072;&#1085;&#1080;&#1081;\&#1060;&#1057;&#1050;\&#1087;&#1088;&#1080;&#1083;&#1086;&#1078;&#1077;&#1085;&#1080;&#1077;&#1054;&#1090;&#1095;&#1077;&#1090;&#1085;&#1086;&#1089;&#1090;&#1100;2011&#1060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ованные формы 1"/>
      <sheetName val="Рекомендованные формы 2"/>
      <sheetName val="Рекомендованные формы 3"/>
      <sheetName val="Рекомендованные формы 4"/>
      <sheetName val="ДанныеДляДДсОтчет2012"/>
      <sheetName val="Данные для ДДС 2011"/>
      <sheetName val="Лист 774"/>
      <sheetName val="Лист 777"/>
      <sheetName val="Данные2012"/>
      <sheetName val="Данные2011"/>
      <sheetName val="ф4 2011"/>
      <sheetName val="РСБУ Ф1"/>
      <sheetName val="РСБУ Ф2"/>
      <sheetName val="РСБУ Ф5"/>
      <sheetName val="Баланс"/>
      <sheetName val="Отчет об изменениях в капитале"/>
      <sheetName val="Отчет о движении денежных сред"/>
      <sheetName val="ОПУ"/>
      <sheetName val="main"/>
      <sheetName val="Лист2"/>
      <sheetName val="Лист1"/>
      <sheetName val="ОСВ"/>
      <sheetName val="Страховые резервы"/>
      <sheetName val="95"/>
      <sheetName val="РНП"/>
      <sheetName val="Notes"/>
      <sheetName val="91"/>
      <sheetName val="91.1"/>
      <sheetName val="91.2"/>
      <sheetName val="разбивка расходов ф.2"/>
      <sheetName val="разбивка расходов"/>
      <sheetName val="26"/>
      <sheetName val="51"/>
      <sheetName val="51 спб"/>
      <sheetName val="58"/>
      <sheetName val="Вопросы"/>
      <sheetName val="РНР (2)"/>
      <sheetName val="РНР+Run-off"/>
      <sheetName val="22"/>
      <sheetName val="Резерв отпусков"/>
    </sheetNames>
    <sheetDataSet>
      <sheetData sheetId="0">
        <row r="26">
          <cell r="C26">
            <v>160568</v>
          </cell>
        </row>
      </sheetData>
      <sheetData sheetId="18">
        <row r="179">
          <cell r="F179">
            <v>78958</v>
          </cell>
        </row>
        <row r="182">
          <cell r="F182">
            <v>11426</v>
          </cell>
        </row>
        <row r="185">
          <cell r="F185">
            <v>-42605.11</v>
          </cell>
        </row>
        <row r="187">
          <cell r="F187">
            <v>-650</v>
          </cell>
        </row>
        <row r="199">
          <cell r="F199">
            <v>4943.3</v>
          </cell>
        </row>
        <row r="200">
          <cell r="F200">
            <v>0</v>
          </cell>
        </row>
        <row r="201">
          <cell r="F201">
            <v>-406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9">
          <cell r="F209">
            <v>0</v>
          </cell>
        </row>
        <row r="213">
          <cell r="F213">
            <v>8816.619999999999</v>
          </cell>
        </row>
        <row r="224">
          <cell r="F224">
            <v>347</v>
          </cell>
        </row>
        <row r="245">
          <cell r="F245">
            <v>-6571</v>
          </cell>
        </row>
        <row r="277">
          <cell r="F277">
            <v>2899</v>
          </cell>
        </row>
        <row r="286">
          <cell r="F286">
            <v>0</v>
          </cell>
        </row>
        <row r="313">
          <cell r="F3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СБУ Ф1"/>
      <sheetName val="РСБУ Ф2"/>
      <sheetName val="РСБУ Ф8"/>
      <sheetName val="Баланс"/>
      <sheetName val="Отчет об изменениях в капитале"/>
      <sheetName val="Отчет о движении денежных сред"/>
      <sheetName val="ОПУ"/>
      <sheetName val="main"/>
      <sheetName val="ОСВ"/>
      <sheetName val="Страховые резервы"/>
      <sheetName val="РНП"/>
      <sheetName val="Notes"/>
      <sheetName val="91"/>
      <sheetName val="91.1"/>
      <sheetName val="91.2"/>
      <sheetName val="разбивка расходов ф.2"/>
      <sheetName val="расходы"/>
      <sheetName val="26"/>
      <sheetName val="51"/>
      <sheetName val="58"/>
      <sheetName val="Вопросы"/>
      <sheetName val="РНР (2)"/>
      <sheetName val="РНР+Run-off"/>
      <sheetName val="22"/>
      <sheetName val="Резерв отпуско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СБУ Ф1"/>
      <sheetName val="РСБУ Ф2"/>
      <sheetName val="РСБУ Ф8"/>
      <sheetName val="Баланс"/>
      <sheetName val="Отчет об изменениях в капитале"/>
      <sheetName val="Отчет о движении денежных сред"/>
      <sheetName val="ОПУ"/>
      <sheetName val="main"/>
      <sheetName val="ОСВ"/>
      <sheetName val="Страховые резервы"/>
      <sheetName val="РНП"/>
      <sheetName val="Notes"/>
      <sheetName val="91"/>
      <sheetName val="91.1"/>
      <sheetName val="91.2"/>
      <sheetName val="расходы"/>
      <sheetName val="51"/>
      <sheetName val="58"/>
      <sheetName val="Вопросы"/>
      <sheetName val="РНР+Run-off"/>
      <sheetName val="убытки"/>
      <sheetName val="РНР (2)"/>
      <sheetName val="Резерв отпуско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СБУ Ф1"/>
      <sheetName val="РСБУ Ф2"/>
      <sheetName val="Баланс"/>
      <sheetName val="Отчет об изменениях в капитале"/>
      <sheetName val="ОПУ"/>
      <sheetName val="main"/>
      <sheetName val="ОСВ"/>
      <sheetName val="счет 60"/>
      <sheetName val="сч 76 5"/>
      <sheetName val="сч 84"/>
      <sheetName val="Страховые резервы"/>
      <sheetName val="Счет 26"/>
      <sheetName val="ДебиторыСтраховые"/>
      <sheetName val="Прочие доходы и расходы"/>
      <sheetName val="Сч 78"/>
      <sheetName val="ЖУРНАЛ ДОГОВОРОВ"/>
      <sheetName val="Notes"/>
      <sheetName val="ДДС"/>
      <sheetName val="ДанныеДляДДС"/>
      <sheetName val="ДДС Новый"/>
      <sheetName val="Договора.Резервы"/>
      <sheetName val="РПНУ"/>
      <sheetName val="Правильная страховая премия"/>
      <sheetName val="pe ia"/>
      <sheetName val="Cash, deposits"/>
      <sheetName val="Securities"/>
      <sheetName val="58 счет"/>
      <sheetName val="Капитал"/>
      <sheetName val="Векселя"/>
      <sheetName val="Депозит"/>
      <sheetName val="Протокол внеочередного собрания"/>
      <sheetName val="Лист3"/>
      <sheetName val="фин 4 квартал"/>
      <sheetName val="877"/>
    </sheetNames>
    <sheetDataSet>
      <sheetData sheetId="5">
        <row r="285">
          <cell r="F2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9">
      <selection activeCell="A65" sqref="A65"/>
    </sheetView>
  </sheetViews>
  <sheetFormatPr defaultColWidth="9.140625" defaultRowHeight="12.75"/>
  <cols>
    <col min="1" max="1" width="58.7109375" style="4" customWidth="1"/>
    <col min="2" max="2" width="9.28125" style="0" customWidth="1"/>
    <col min="3" max="3" width="12.7109375" style="2" customWidth="1"/>
    <col min="4" max="4" width="15.28125" style="2" customWidth="1"/>
    <col min="5" max="5" width="15.421875" style="2" customWidth="1"/>
  </cols>
  <sheetData>
    <row r="1" ht="13.5">
      <c r="A1" s="1" t="s">
        <v>8</v>
      </c>
    </row>
    <row r="2" spans="1:7" ht="12.75">
      <c r="A2" s="67" t="s">
        <v>9</v>
      </c>
      <c r="B2" s="67"/>
      <c r="C2" s="67"/>
      <c r="D2" s="67"/>
      <c r="E2" s="70"/>
      <c r="F2" s="68"/>
      <c r="G2" s="68"/>
    </row>
    <row r="3" spans="1:7" ht="25.5" customHeight="1">
      <c r="A3" s="67"/>
      <c r="B3" s="67"/>
      <c r="C3" s="67"/>
      <c r="D3" s="67"/>
      <c r="E3" s="70"/>
      <c r="F3" s="68"/>
      <c r="G3" s="68"/>
    </row>
    <row r="4" spans="1:7" ht="12.75" customHeight="1">
      <c r="A4" s="71"/>
      <c r="B4" s="72"/>
      <c r="C4" s="73" t="s">
        <v>10</v>
      </c>
      <c r="D4" s="73" t="s">
        <v>11</v>
      </c>
      <c r="E4" s="73" t="s">
        <v>12</v>
      </c>
      <c r="F4" s="68"/>
      <c r="G4" s="68"/>
    </row>
    <row r="5" spans="1:7" ht="16.5" thickBot="1">
      <c r="A5" s="71"/>
      <c r="B5" s="72" t="s">
        <v>13</v>
      </c>
      <c r="C5" s="74" t="s">
        <v>14</v>
      </c>
      <c r="D5" s="74" t="s">
        <v>14</v>
      </c>
      <c r="E5" s="74" t="s">
        <v>14</v>
      </c>
      <c r="F5" s="68"/>
      <c r="G5" s="68"/>
    </row>
    <row r="6" spans="1:7" ht="15" customHeight="1">
      <c r="A6" s="75" t="s">
        <v>15</v>
      </c>
      <c r="B6" s="76"/>
      <c r="C6" s="77"/>
      <c r="D6" s="77"/>
      <c r="E6" s="77"/>
      <c r="F6" s="68"/>
      <c r="G6" s="68"/>
    </row>
    <row r="7" spans="1:7" ht="15" customHeight="1">
      <c r="A7" s="71" t="s">
        <v>16</v>
      </c>
      <c r="B7" s="76"/>
      <c r="C7" s="77"/>
      <c r="D7" s="77"/>
      <c r="E7" s="77"/>
      <c r="F7" s="68"/>
      <c r="G7" s="69"/>
    </row>
    <row r="8" spans="1:7" ht="15" customHeight="1">
      <c r="A8" s="71" t="s">
        <v>1</v>
      </c>
      <c r="B8" s="76"/>
      <c r="C8" s="77">
        <v>0</v>
      </c>
      <c r="D8" s="77">
        <v>10</v>
      </c>
      <c r="E8" s="77">
        <v>86</v>
      </c>
      <c r="F8" s="68"/>
      <c r="G8" s="68"/>
    </row>
    <row r="9" spans="1:7" ht="15" customHeight="1">
      <c r="A9" s="71" t="s">
        <v>2</v>
      </c>
      <c r="B9" s="76"/>
      <c r="C9" s="77">
        <v>0</v>
      </c>
      <c r="D9" s="77">
        <v>32</v>
      </c>
      <c r="E9" s="77">
        <v>23</v>
      </c>
      <c r="F9" s="68"/>
      <c r="G9" s="68"/>
    </row>
    <row r="10" spans="1:7" ht="15" customHeight="1">
      <c r="A10" s="71" t="s">
        <v>17</v>
      </c>
      <c r="B10" s="76"/>
      <c r="C10" s="77">
        <v>0</v>
      </c>
      <c r="D10" s="77">
        <v>0</v>
      </c>
      <c r="E10" s="77">
        <v>0</v>
      </c>
      <c r="F10" s="68"/>
      <c r="G10" s="68"/>
    </row>
    <row r="11" spans="1:7" ht="15" customHeight="1">
      <c r="A11" s="71" t="s">
        <v>18</v>
      </c>
      <c r="B11" s="76"/>
      <c r="C11" s="77">
        <v>22401</v>
      </c>
      <c r="D11" s="77">
        <v>986</v>
      </c>
      <c r="E11" s="77">
        <v>428</v>
      </c>
      <c r="F11" s="68"/>
      <c r="G11" s="68"/>
    </row>
    <row r="12" spans="1:7" ht="15" customHeight="1">
      <c r="A12" s="71" t="s">
        <v>19</v>
      </c>
      <c r="B12" s="76"/>
      <c r="C12" s="77">
        <v>0</v>
      </c>
      <c r="D12" s="77" t="s">
        <v>5</v>
      </c>
      <c r="E12" s="77">
        <v>6</v>
      </c>
      <c r="F12" s="68"/>
      <c r="G12" s="68"/>
    </row>
    <row r="13" spans="1:7" ht="15" customHeight="1">
      <c r="A13" s="71" t="s">
        <v>20</v>
      </c>
      <c r="B13" s="76"/>
      <c r="C13" s="77">
        <v>0</v>
      </c>
      <c r="D13" s="77">
        <v>0</v>
      </c>
      <c r="E13" s="77">
        <v>0</v>
      </c>
      <c r="F13" s="68"/>
      <c r="G13" s="68"/>
    </row>
    <row r="14" spans="1:7" ht="15" customHeight="1">
      <c r="A14" s="71" t="s">
        <v>21</v>
      </c>
      <c r="B14" s="76"/>
      <c r="C14" s="77">
        <v>0</v>
      </c>
      <c r="D14" s="77" t="s">
        <v>5</v>
      </c>
      <c r="E14" s="77">
        <v>141718</v>
      </c>
      <c r="F14" s="68"/>
      <c r="G14" s="68"/>
    </row>
    <row r="15" spans="1:7" ht="15" customHeight="1">
      <c r="A15" s="71" t="s">
        <v>22</v>
      </c>
      <c r="B15" s="76"/>
      <c r="C15" s="77">
        <v>0</v>
      </c>
      <c r="D15" s="77">
        <v>0</v>
      </c>
      <c r="E15" s="77">
        <v>0</v>
      </c>
      <c r="F15" s="68"/>
      <c r="G15" s="68"/>
    </row>
    <row r="16" spans="1:7" ht="15" customHeight="1">
      <c r="A16" s="71" t="s">
        <v>23</v>
      </c>
      <c r="B16" s="76"/>
      <c r="C16" s="77">
        <v>0</v>
      </c>
      <c r="D16" s="77">
        <v>0</v>
      </c>
      <c r="E16" s="77">
        <v>0</v>
      </c>
      <c r="F16" s="68"/>
      <c r="G16" s="68"/>
    </row>
    <row r="17" spans="1:7" ht="15" customHeight="1">
      <c r="A17" s="71" t="s">
        <v>24</v>
      </c>
      <c r="B17" s="76"/>
      <c r="C17" s="77">
        <v>0</v>
      </c>
      <c r="D17" s="77">
        <v>0</v>
      </c>
      <c r="E17" s="77">
        <v>0</v>
      </c>
      <c r="F17" s="68"/>
      <c r="G17" s="68"/>
    </row>
    <row r="18" spans="1:9" ht="15" customHeight="1">
      <c r="A18" s="71" t="s">
        <v>25</v>
      </c>
      <c r="B18" s="76"/>
      <c r="C18" s="77">
        <v>0</v>
      </c>
      <c r="D18" s="77">
        <v>0</v>
      </c>
      <c r="E18" s="77">
        <v>0</v>
      </c>
      <c r="F18" s="68"/>
      <c r="G18" s="68"/>
      <c r="H18" s="68"/>
      <c r="I18" s="68"/>
    </row>
    <row r="19" spans="1:9" ht="41.25" customHeight="1">
      <c r="A19" s="71" t="s">
        <v>26</v>
      </c>
      <c r="B19" s="76"/>
      <c r="C19" s="77">
        <v>1444</v>
      </c>
      <c r="D19" s="77">
        <v>202</v>
      </c>
      <c r="E19" s="77">
        <v>507</v>
      </c>
      <c r="F19" s="68"/>
      <c r="G19" s="68"/>
      <c r="H19" s="68"/>
      <c r="I19" s="68"/>
    </row>
    <row r="20" spans="1:9" ht="37.5" customHeight="1">
      <c r="A20" s="71" t="s">
        <v>27</v>
      </c>
      <c r="B20" s="76"/>
      <c r="C20" s="77">
        <v>0</v>
      </c>
      <c r="D20" s="77">
        <v>120237</v>
      </c>
      <c r="E20" s="77">
        <v>290</v>
      </c>
      <c r="F20" s="68"/>
      <c r="G20" s="68"/>
      <c r="H20" s="68"/>
      <c r="I20" s="68"/>
    </row>
    <row r="21" spans="1:9" ht="46.5" customHeight="1">
      <c r="A21" s="78" t="s">
        <v>28</v>
      </c>
      <c r="B21" s="76"/>
      <c r="C21" s="77">
        <v>0</v>
      </c>
      <c r="D21" s="77">
        <v>120237</v>
      </c>
      <c r="E21" s="77">
        <v>290</v>
      </c>
      <c r="F21" s="68"/>
      <c r="G21" s="68"/>
      <c r="H21" s="68"/>
      <c r="I21" s="68"/>
    </row>
    <row r="22" spans="1:9" ht="15" customHeight="1">
      <c r="A22" s="78" t="s">
        <v>29</v>
      </c>
      <c r="B22" s="76"/>
      <c r="C22" s="77">
        <v>0</v>
      </c>
      <c r="D22" s="77">
        <v>0</v>
      </c>
      <c r="E22" s="77">
        <v>0</v>
      </c>
      <c r="F22" s="68"/>
      <c r="G22" s="68"/>
      <c r="H22" s="68"/>
      <c r="I22" s="68"/>
    </row>
    <row r="23" spans="1:9" ht="15" customHeight="1">
      <c r="A23" s="71" t="s">
        <v>30</v>
      </c>
      <c r="B23" s="76"/>
      <c r="C23" s="77">
        <v>-1</v>
      </c>
      <c r="D23" s="77">
        <v>670</v>
      </c>
      <c r="E23" s="77">
        <v>1076</v>
      </c>
      <c r="F23" s="68"/>
      <c r="G23" s="68"/>
      <c r="H23" s="68"/>
      <c r="I23" s="68"/>
    </row>
    <row r="24" spans="1:9" ht="15" customHeight="1">
      <c r="A24" s="71" t="s">
        <v>31</v>
      </c>
      <c r="B24" s="76"/>
      <c r="C24" s="77">
        <v>2064</v>
      </c>
      <c r="D24" s="77">
        <v>12536</v>
      </c>
      <c r="E24" s="77">
        <v>15893</v>
      </c>
      <c r="F24" s="68"/>
      <c r="G24" s="68"/>
      <c r="H24" s="68"/>
      <c r="I24" s="68"/>
    </row>
    <row r="25" spans="1:9" ht="15" customHeight="1">
      <c r="A25" s="71" t="s">
        <v>32</v>
      </c>
      <c r="B25" s="76"/>
      <c r="C25" s="77">
        <v>0</v>
      </c>
      <c r="D25" s="77">
        <v>0</v>
      </c>
      <c r="E25" s="77">
        <v>0</v>
      </c>
      <c r="F25" s="68"/>
      <c r="G25" s="68"/>
      <c r="H25" s="68"/>
      <c r="I25" s="68"/>
    </row>
    <row r="26" spans="1:9" ht="15" customHeight="1">
      <c r="A26" s="71" t="s">
        <v>33</v>
      </c>
      <c r="B26" s="76"/>
      <c r="C26" s="77">
        <v>60000</v>
      </c>
      <c r="D26" s="77">
        <v>0</v>
      </c>
      <c r="E26" s="77">
        <v>0</v>
      </c>
      <c r="F26" s="68"/>
      <c r="G26" s="68"/>
      <c r="H26" s="68"/>
      <c r="I26" s="68"/>
    </row>
    <row r="27" spans="1:9" ht="15" customHeight="1">
      <c r="A27" s="71" t="s">
        <v>0</v>
      </c>
      <c r="B27" s="76"/>
      <c r="C27" s="77">
        <v>160568</v>
      </c>
      <c r="D27" s="77">
        <v>33484</v>
      </c>
      <c r="E27" s="77">
        <v>39184</v>
      </c>
      <c r="F27" s="68"/>
      <c r="G27" s="85"/>
      <c r="H27" s="68"/>
      <c r="I27" s="79"/>
    </row>
    <row r="28" spans="1:9" ht="15" customHeight="1">
      <c r="A28" s="71" t="s">
        <v>34</v>
      </c>
      <c r="B28" s="76"/>
      <c r="C28" s="77">
        <v>7</v>
      </c>
      <c r="D28" s="77">
        <v>615</v>
      </c>
      <c r="E28" s="77">
        <v>698</v>
      </c>
      <c r="F28" s="68"/>
      <c r="G28" s="68"/>
      <c r="H28" s="68"/>
      <c r="I28" s="68"/>
    </row>
    <row r="29" spans="1:9" ht="15" customHeight="1" thickBot="1">
      <c r="A29" s="71" t="s">
        <v>35</v>
      </c>
      <c r="B29" s="76"/>
      <c r="C29" s="77">
        <v>0</v>
      </c>
      <c r="D29" s="77">
        <v>0</v>
      </c>
      <c r="E29" s="77">
        <v>0</v>
      </c>
      <c r="F29" s="68"/>
      <c r="G29" s="68"/>
      <c r="H29" s="68"/>
      <c r="I29" s="68"/>
    </row>
    <row r="30" spans="1:9" ht="36.75" customHeight="1" thickBot="1">
      <c r="A30" s="75" t="s">
        <v>36</v>
      </c>
      <c r="B30" s="76"/>
      <c r="C30" s="80">
        <v>246483</v>
      </c>
      <c r="D30" s="80">
        <v>168772</v>
      </c>
      <c r="E30" s="80">
        <v>199909</v>
      </c>
      <c r="F30" s="68"/>
      <c r="G30" s="68"/>
      <c r="H30" s="79"/>
      <c r="I30" s="68"/>
    </row>
    <row r="31" spans="1:9" ht="15" customHeight="1" thickTop="1">
      <c r="A31" s="71"/>
      <c r="B31" s="72"/>
      <c r="C31" s="77"/>
      <c r="D31" s="77"/>
      <c r="E31" s="77"/>
      <c r="F31" s="68"/>
      <c r="G31" s="68"/>
      <c r="H31" s="68"/>
      <c r="I31" s="68"/>
    </row>
    <row r="32" spans="1:9" ht="15" customHeight="1">
      <c r="A32" s="75" t="s">
        <v>37</v>
      </c>
      <c r="B32" s="76"/>
      <c r="C32" s="77"/>
      <c r="D32" s="77"/>
      <c r="E32" s="77"/>
      <c r="F32" s="68"/>
      <c r="G32" s="68"/>
      <c r="H32" s="68"/>
      <c r="I32" s="68"/>
    </row>
    <row r="33" spans="1:9" ht="15" customHeight="1">
      <c r="A33" s="71" t="s">
        <v>38</v>
      </c>
      <c r="B33" s="76"/>
      <c r="C33" s="77">
        <v>0</v>
      </c>
      <c r="D33" s="77">
        <v>0</v>
      </c>
      <c r="E33" s="77">
        <v>0</v>
      </c>
      <c r="F33" s="68"/>
      <c r="G33" s="68"/>
      <c r="H33" s="68"/>
      <c r="I33" s="68"/>
    </row>
    <row r="34" spans="1:5" ht="15" customHeight="1">
      <c r="A34" s="71" t="s">
        <v>39</v>
      </c>
      <c r="B34" s="76"/>
      <c r="C34" s="77">
        <v>47709</v>
      </c>
      <c r="D34" s="77">
        <v>10318</v>
      </c>
      <c r="E34" s="77">
        <v>4990</v>
      </c>
    </row>
    <row r="35" spans="1:5" ht="30" customHeight="1">
      <c r="A35" s="71" t="s">
        <v>40</v>
      </c>
      <c r="B35" s="76"/>
      <c r="C35" s="77">
        <v>0</v>
      </c>
      <c r="D35" s="77">
        <v>0</v>
      </c>
      <c r="E35" s="77">
        <v>0</v>
      </c>
    </row>
    <row r="36" spans="1:5" ht="43.5" customHeight="1">
      <c r="A36" s="71" t="s">
        <v>41</v>
      </c>
      <c r="B36" s="76"/>
      <c r="C36" s="77">
        <v>2513</v>
      </c>
      <c r="D36" s="77">
        <v>0</v>
      </c>
      <c r="E36" s="77">
        <v>0</v>
      </c>
    </row>
    <row r="37" spans="1:5" ht="33" customHeight="1">
      <c r="A37" s="71" t="s">
        <v>42</v>
      </c>
      <c r="B37" s="76"/>
      <c r="C37" s="77">
        <v>0</v>
      </c>
      <c r="D37" s="77">
        <v>3609</v>
      </c>
      <c r="E37" s="77">
        <v>4526</v>
      </c>
    </row>
    <row r="38" spans="1:5" ht="15" customHeight="1">
      <c r="A38" s="71" t="s">
        <v>43</v>
      </c>
      <c r="B38" s="76"/>
      <c r="C38" s="77">
        <v>0</v>
      </c>
      <c r="D38" s="77">
        <v>0</v>
      </c>
      <c r="E38" s="77">
        <v>0</v>
      </c>
    </row>
    <row r="39" spans="1:5" ht="15" customHeight="1">
      <c r="A39" s="71" t="s">
        <v>3</v>
      </c>
      <c r="B39" s="76"/>
      <c r="C39" s="77">
        <v>0</v>
      </c>
      <c r="D39" s="77">
        <v>2110</v>
      </c>
      <c r="E39" s="77">
        <v>7600</v>
      </c>
    </row>
    <row r="40" spans="1:5" ht="15" customHeight="1">
      <c r="A40" s="71" t="s">
        <v>44</v>
      </c>
      <c r="B40" s="76"/>
      <c r="C40" s="77">
        <v>6467</v>
      </c>
      <c r="D40" s="77">
        <v>5925</v>
      </c>
      <c r="E40" s="77">
        <v>6694</v>
      </c>
    </row>
    <row r="41" spans="1:5" ht="15" customHeight="1">
      <c r="A41" s="71" t="s">
        <v>45</v>
      </c>
      <c r="B41" s="76"/>
      <c r="C41" s="77">
        <v>676</v>
      </c>
      <c r="D41" s="77">
        <v>0</v>
      </c>
      <c r="E41" s="77">
        <v>0</v>
      </c>
    </row>
    <row r="42" spans="1:5" ht="15" customHeight="1">
      <c r="A42" s="71" t="s">
        <v>46</v>
      </c>
      <c r="B42" s="76"/>
      <c r="C42" s="77">
        <v>0</v>
      </c>
      <c r="D42" s="77">
        <v>0</v>
      </c>
      <c r="E42" s="77">
        <v>0</v>
      </c>
    </row>
    <row r="43" spans="1:5" ht="15" customHeight="1">
      <c r="A43" s="71" t="s">
        <v>47</v>
      </c>
      <c r="B43" s="76"/>
      <c r="C43" s="77">
        <v>0</v>
      </c>
      <c r="D43" s="77">
        <v>0</v>
      </c>
      <c r="E43" s="77">
        <v>0</v>
      </c>
    </row>
    <row r="44" spans="1:5" ht="44.25" customHeight="1">
      <c r="A44" s="71" t="s">
        <v>4</v>
      </c>
      <c r="B44" s="76"/>
      <c r="C44" s="77">
        <v>248</v>
      </c>
      <c r="D44" s="77">
        <v>11473</v>
      </c>
      <c r="E44" s="77">
        <v>37285</v>
      </c>
    </row>
    <row r="45" spans="1:5" ht="15" customHeight="1" thickBot="1">
      <c r="A45" s="71" t="s">
        <v>48</v>
      </c>
      <c r="B45" s="76"/>
      <c r="C45" s="81">
        <v>0</v>
      </c>
      <c r="D45" s="81">
        <v>0</v>
      </c>
      <c r="E45" s="81">
        <v>0</v>
      </c>
    </row>
    <row r="46" spans="1:5" ht="36" customHeight="1" thickBot="1">
      <c r="A46" s="75" t="s">
        <v>49</v>
      </c>
      <c r="B46" s="72"/>
      <c r="C46" s="82">
        <v>57613</v>
      </c>
      <c r="D46" s="82">
        <v>33435</v>
      </c>
      <c r="E46" s="82">
        <v>61095</v>
      </c>
    </row>
    <row r="47" spans="1:5" ht="15" customHeight="1">
      <c r="A47" s="75" t="s">
        <v>50</v>
      </c>
      <c r="B47" s="76"/>
      <c r="C47" s="77"/>
      <c r="D47" s="77"/>
      <c r="E47" s="77"/>
    </row>
    <row r="48" spans="1:5" ht="15" customHeight="1">
      <c r="A48" s="71" t="s">
        <v>51</v>
      </c>
      <c r="B48" s="76"/>
      <c r="C48" s="77">
        <v>163000</v>
      </c>
      <c r="D48" s="77">
        <v>120000</v>
      </c>
      <c r="E48" s="77">
        <v>120000</v>
      </c>
    </row>
    <row r="49" spans="1:5" ht="15" customHeight="1">
      <c r="A49" s="71" t="s">
        <v>194</v>
      </c>
      <c r="B49" s="76"/>
      <c r="C49" s="77">
        <v>-48037</v>
      </c>
      <c r="D49" s="77"/>
      <c r="E49" s="77"/>
    </row>
    <row r="50" spans="1:7" ht="15" customHeight="1">
      <c r="A50" s="71" t="s">
        <v>52</v>
      </c>
      <c r="B50" s="76"/>
      <c r="C50" s="77"/>
      <c r="D50" s="77"/>
      <c r="E50" s="77"/>
      <c r="F50" s="68"/>
      <c r="G50" s="68"/>
    </row>
    <row r="51" spans="1:7" ht="15" customHeight="1">
      <c r="A51" s="71" t="s">
        <v>53</v>
      </c>
      <c r="B51" s="76"/>
      <c r="C51" s="77"/>
      <c r="D51" s="77"/>
      <c r="E51" s="77"/>
      <c r="F51" s="68"/>
      <c r="G51" s="68"/>
    </row>
    <row r="52" spans="1:7" ht="33" customHeight="1">
      <c r="A52" s="71" t="s">
        <v>54</v>
      </c>
      <c r="B52" s="76"/>
      <c r="C52" s="77"/>
      <c r="D52" s="77"/>
      <c r="E52" s="77"/>
      <c r="F52" s="68"/>
      <c r="G52" s="68"/>
    </row>
    <row r="53" spans="1:7" ht="34.5" customHeight="1">
      <c r="A53" s="71" t="s">
        <v>55</v>
      </c>
      <c r="B53" s="76"/>
      <c r="C53" s="77"/>
      <c r="D53" s="77"/>
      <c r="E53" s="77"/>
      <c r="F53" s="68"/>
      <c r="G53" s="68"/>
    </row>
    <row r="54" spans="1:7" ht="33.75" customHeight="1">
      <c r="A54" s="71" t="s">
        <v>195</v>
      </c>
      <c r="B54" s="76"/>
      <c r="C54" s="77">
        <v>208</v>
      </c>
      <c r="D54" s="77">
        <v>157</v>
      </c>
      <c r="E54" s="77">
        <v>157</v>
      </c>
      <c r="F54" s="68"/>
      <c r="G54" s="68"/>
    </row>
    <row r="55" spans="1:7" ht="36.75" customHeight="1" thickBot="1">
      <c r="A55" s="71" t="s">
        <v>57</v>
      </c>
      <c r="B55" s="76"/>
      <c r="C55" s="81">
        <v>73699</v>
      </c>
      <c r="D55" s="81">
        <v>15180</v>
      </c>
      <c r="E55" s="81">
        <v>18657</v>
      </c>
      <c r="F55" s="68"/>
      <c r="G55" s="79"/>
    </row>
    <row r="56" spans="1:7" ht="36" customHeight="1">
      <c r="A56" s="75" t="s">
        <v>58</v>
      </c>
      <c r="B56" s="76"/>
      <c r="C56" s="77">
        <v>188870</v>
      </c>
      <c r="D56" s="77">
        <v>135337</v>
      </c>
      <c r="E56" s="77">
        <v>138814</v>
      </c>
      <c r="F56" s="68"/>
      <c r="G56" s="68"/>
    </row>
    <row r="57" spans="1:7" ht="30" customHeight="1" thickBot="1">
      <c r="A57" s="71" t="s">
        <v>59</v>
      </c>
      <c r="B57" s="76"/>
      <c r="C57" s="81"/>
      <c r="D57" s="81"/>
      <c r="E57" s="81"/>
      <c r="F57" s="68"/>
      <c r="G57" s="68"/>
    </row>
    <row r="58" spans="1:7" ht="15" customHeight="1">
      <c r="A58" s="75" t="s">
        <v>60</v>
      </c>
      <c r="B58" s="72"/>
      <c r="C58" s="73">
        <v>188870</v>
      </c>
      <c r="D58" s="73">
        <v>135337</v>
      </c>
      <c r="E58" s="73">
        <v>138814</v>
      </c>
      <c r="F58" s="68"/>
      <c r="G58" s="68"/>
    </row>
    <row r="59" spans="1:7" ht="15" customHeight="1" thickBot="1">
      <c r="A59" s="75" t="s">
        <v>61</v>
      </c>
      <c r="B59" s="76"/>
      <c r="C59" s="83">
        <v>246483</v>
      </c>
      <c r="D59" s="83">
        <v>168772</v>
      </c>
      <c r="E59" s="83">
        <v>199909</v>
      </c>
      <c r="F59" s="68"/>
      <c r="G59" s="68"/>
    </row>
    <row r="60" spans="1:7" ht="15" customHeight="1" thickTop="1">
      <c r="A60" s="84"/>
      <c r="B60" s="70"/>
      <c r="C60" s="70"/>
      <c r="D60" s="70"/>
      <c r="E60" s="70"/>
      <c r="F60" s="68"/>
      <c r="G60" s="68"/>
    </row>
    <row r="62" spans="1:7" ht="15">
      <c r="A62" s="55" t="s">
        <v>182</v>
      </c>
      <c r="B62" s="56"/>
      <c r="C62" s="57"/>
      <c r="D62" s="57"/>
      <c r="E62" s="54"/>
      <c r="F62" s="68"/>
      <c r="G62" s="68"/>
    </row>
    <row r="63" spans="1:7" ht="15">
      <c r="A63" s="58" t="s">
        <v>187</v>
      </c>
      <c r="B63" s="58" t="s">
        <v>187</v>
      </c>
      <c r="C63" s="57"/>
      <c r="D63" s="57"/>
      <c r="E63" s="4"/>
      <c r="F63" s="68"/>
      <c r="G63" s="68"/>
    </row>
    <row r="64" spans="1:7" ht="15">
      <c r="A64" s="55" t="s">
        <v>183</v>
      </c>
      <c r="B64" s="55" t="s">
        <v>184</v>
      </c>
      <c r="C64" s="57"/>
      <c r="D64" s="57"/>
      <c r="E64" s="4"/>
      <c r="F64" s="68"/>
      <c r="G64" s="68"/>
    </row>
    <row r="65" spans="1:5" ht="15">
      <c r="A65" s="55" t="s">
        <v>185</v>
      </c>
      <c r="B65" s="55" t="s">
        <v>186</v>
      </c>
      <c r="C65" s="57"/>
      <c r="D65" s="57"/>
      <c r="E65" s="4"/>
    </row>
    <row r="66" spans="2:5" ht="14.25">
      <c r="B66" s="4"/>
      <c r="C66" s="4"/>
      <c r="D66" s="4"/>
      <c r="E66" s="4"/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58">
      <selection activeCell="A69" sqref="A69"/>
    </sheetView>
  </sheetViews>
  <sheetFormatPr defaultColWidth="9.140625" defaultRowHeight="12.75"/>
  <cols>
    <col min="1" max="1" width="60.7109375" style="4" customWidth="1"/>
    <col min="2" max="2" width="9.140625" style="4" customWidth="1"/>
    <col min="3" max="3" width="14.00390625" style="16" customWidth="1"/>
    <col min="4" max="4" width="9.140625" style="16" customWidth="1"/>
    <col min="5" max="5" width="14.57421875" style="16" customWidth="1"/>
    <col min="6" max="16384" width="9.140625" style="4" customWidth="1"/>
  </cols>
  <sheetData>
    <row r="1" ht="15">
      <c r="A1" s="1" t="s">
        <v>8</v>
      </c>
    </row>
    <row r="2" spans="1:5" ht="37.5" customHeight="1">
      <c r="A2" s="59" t="s">
        <v>188</v>
      </c>
      <c r="B2" s="59"/>
      <c r="C2" s="59"/>
      <c r="D2" s="59"/>
      <c r="E2" s="59"/>
    </row>
    <row r="3" spans="1:5" ht="19.5" customHeight="1">
      <c r="A3" s="6"/>
      <c r="B3" s="7"/>
      <c r="C3" s="8" t="s">
        <v>10</v>
      </c>
      <c r="D3" s="8"/>
      <c r="E3" s="8" t="s">
        <v>11</v>
      </c>
    </row>
    <row r="4" spans="1:5" ht="19.5" customHeight="1" thickBot="1">
      <c r="A4" s="9"/>
      <c r="B4" s="5" t="s">
        <v>13</v>
      </c>
      <c r="C4" s="10" t="s">
        <v>14</v>
      </c>
      <c r="D4" s="8"/>
      <c r="E4" s="10" t="s">
        <v>14</v>
      </c>
    </row>
    <row r="5" spans="1:5" ht="19.5" customHeight="1">
      <c r="A5" s="11" t="s">
        <v>62</v>
      </c>
      <c r="B5" s="7"/>
      <c r="C5" s="12"/>
      <c r="D5" s="12"/>
      <c r="E5" s="12"/>
    </row>
    <row r="6" spans="1:5" ht="19.5" customHeight="1">
      <c r="A6" s="11" t="s">
        <v>63</v>
      </c>
      <c r="B6" s="7"/>
      <c r="C6" s="12"/>
      <c r="D6" s="12"/>
      <c r="E6" s="12"/>
    </row>
    <row r="7" spans="1:5" ht="19.5" customHeight="1">
      <c r="A7" s="9" t="s">
        <v>64</v>
      </c>
      <c r="B7" s="7"/>
      <c r="C7" s="12">
        <f>'[1]main'!F179</f>
        <v>78958</v>
      </c>
      <c r="D7" s="12"/>
      <c r="E7" s="12">
        <v>32232</v>
      </c>
    </row>
    <row r="8" spans="1:5" ht="19.5" customHeight="1" thickBot="1">
      <c r="A8" s="9" t="s">
        <v>65</v>
      </c>
      <c r="B8" s="7"/>
      <c r="C8" s="13">
        <f>'[1]main'!F182</f>
        <v>11426</v>
      </c>
      <c r="D8" s="12"/>
      <c r="E8" s="13">
        <v>5900</v>
      </c>
    </row>
    <row r="9" spans="1:5" ht="19.5" customHeight="1">
      <c r="A9" s="11" t="s">
        <v>66</v>
      </c>
      <c r="B9" s="7"/>
      <c r="C9" s="8">
        <f>C7-C8</f>
        <v>67532</v>
      </c>
      <c r="D9" s="8"/>
      <c r="E9" s="8">
        <f>E7-E8</f>
        <v>26332</v>
      </c>
    </row>
    <row r="10" spans="1:5" ht="24.75" customHeight="1">
      <c r="A10" s="9" t="s">
        <v>67</v>
      </c>
      <c r="B10" s="7"/>
      <c r="C10" s="14">
        <f>'[1]main'!I177</f>
        <v>0</v>
      </c>
      <c r="D10" s="14"/>
      <c r="E10" s="14">
        <v>0</v>
      </c>
    </row>
    <row r="11" spans="1:5" ht="33" customHeight="1">
      <c r="A11" s="9" t="s">
        <v>68</v>
      </c>
      <c r="B11" s="7"/>
      <c r="C11" s="12">
        <v>0</v>
      </c>
      <c r="D11" s="12"/>
      <c r="E11" s="12">
        <v>0</v>
      </c>
    </row>
    <row r="12" spans="1:5" ht="19.5" customHeight="1">
      <c r="A12" s="9" t="s">
        <v>69</v>
      </c>
      <c r="B12" s="7"/>
      <c r="C12" s="12">
        <f>'[1]main'!F185</f>
        <v>-42605.11</v>
      </c>
      <c r="D12" s="12"/>
      <c r="E12" s="12">
        <v>-1350</v>
      </c>
    </row>
    <row r="13" spans="1:5" ht="30" customHeight="1" thickBot="1">
      <c r="A13" s="9" t="s">
        <v>70</v>
      </c>
      <c r="B13" s="7"/>
      <c r="C13" s="13">
        <f>'[1]main'!F187</f>
        <v>-650</v>
      </c>
      <c r="D13" s="12"/>
      <c r="E13" s="13">
        <v>-406</v>
      </c>
    </row>
    <row r="14" spans="1:5" ht="19.5" customHeight="1">
      <c r="A14" s="11" t="s">
        <v>71</v>
      </c>
      <c r="B14" s="7"/>
      <c r="C14" s="8">
        <f>C9+C12+C10+C13+C11</f>
        <v>24276.89</v>
      </c>
      <c r="D14" s="8"/>
      <c r="E14" s="8">
        <f>E9+E12+E10+E13+E11</f>
        <v>24576</v>
      </c>
    </row>
    <row r="15" spans="1:5" ht="19.5" customHeight="1">
      <c r="A15" s="9" t="s">
        <v>72</v>
      </c>
      <c r="B15" s="7"/>
      <c r="C15" s="12">
        <v>2809</v>
      </c>
      <c r="D15" s="12"/>
      <c r="E15" s="12">
        <v>3591</v>
      </c>
    </row>
    <row r="16" spans="1:5" ht="19.5" customHeight="1">
      <c r="A16" s="9" t="s">
        <v>73</v>
      </c>
      <c r="B16" s="7"/>
      <c r="C16" s="12">
        <v>104</v>
      </c>
      <c r="D16" s="12"/>
      <c r="E16" s="12">
        <v>104</v>
      </c>
    </row>
    <row r="17" spans="1:5" ht="19.5" customHeight="1">
      <c r="A17" s="9" t="s">
        <v>74</v>
      </c>
      <c r="B17" s="7"/>
      <c r="C17" s="12">
        <f>'[1]main'!F199+'[1]main'!F201+'[1]main'!F203+'[1]main'!F205</f>
        <v>4537.3</v>
      </c>
      <c r="D17" s="12"/>
      <c r="E17" s="12">
        <v>-3978</v>
      </c>
    </row>
    <row r="18" spans="1:5" ht="19.5" customHeight="1" thickBot="1">
      <c r="A18" s="9" t="s">
        <v>75</v>
      </c>
      <c r="B18" s="7"/>
      <c r="C18" s="12">
        <f>'[1]main'!F200+'[1]main'!F202+'[1]main'!F204+'[1]main'!F206</f>
        <v>0</v>
      </c>
      <c r="D18" s="12"/>
      <c r="E18" s="12">
        <v>0</v>
      </c>
    </row>
    <row r="19" spans="1:5" ht="19.5" customHeight="1">
      <c r="A19" s="11" t="s">
        <v>76</v>
      </c>
      <c r="B19" s="7"/>
      <c r="C19" s="15">
        <f>C15-C16-(C17+C18)</f>
        <v>-1832.3000000000002</v>
      </c>
      <c r="D19" s="8"/>
      <c r="E19" s="15">
        <f>E15-E16-(E17+E18)</f>
        <v>7465</v>
      </c>
    </row>
    <row r="20" spans="1:5" ht="19.5" customHeight="1">
      <c r="A20" s="9" t="s">
        <v>77</v>
      </c>
      <c r="B20" s="7"/>
      <c r="C20" s="12">
        <v>0</v>
      </c>
      <c r="D20" s="12"/>
      <c r="E20" s="12">
        <v>-167</v>
      </c>
    </row>
    <row r="21" spans="1:5" ht="30.75" customHeight="1">
      <c r="A21" s="9" t="s">
        <v>78</v>
      </c>
      <c r="B21" s="7"/>
      <c r="C21" s="12">
        <v>0</v>
      </c>
      <c r="D21" s="12"/>
      <c r="E21" s="12">
        <v>0</v>
      </c>
    </row>
    <row r="22" spans="1:5" ht="19.5" customHeight="1">
      <c r="A22" s="9" t="s">
        <v>79</v>
      </c>
      <c r="B22" s="7"/>
      <c r="C22" s="12">
        <v>0</v>
      </c>
      <c r="D22" s="12"/>
      <c r="E22" s="12">
        <v>0</v>
      </c>
    </row>
    <row r="23" spans="1:5" ht="19.5" customHeight="1">
      <c r="A23" s="9" t="s">
        <v>80</v>
      </c>
      <c r="B23" s="7"/>
      <c r="C23" s="12">
        <f>'[1]main'!F213</f>
        <v>8816.619999999999</v>
      </c>
      <c r="D23" s="12"/>
      <c r="E23" s="12">
        <v>9955</v>
      </c>
    </row>
    <row r="24" spans="1:5" ht="19.5" customHeight="1">
      <c r="A24" s="9" t="s">
        <v>81</v>
      </c>
      <c r="B24" s="7"/>
      <c r="C24" s="12">
        <f>'[1]main'!F224+'[1]main'!F245</f>
        <v>-6224</v>
      </c>
      <c r="D24" s="12"/>
      <c r="E24" s="12">
        <v>0</v>
      </c>
    </row>
    <row r="25" spans="1:5" ht="19.5" customHeight="1" thickBot="1">
      <c r="A25" s="9" t="s">
        <v>82</v>
      </c>
      <c r="B25" s="7"/>
      <c r="C25" s="13">
        <f>'[1]main'!F209</f>
        <v>0</v>
      </c>
      <c r="D25" s="12"/>
      <c r="E25" s="13">
        <v>0</v>
      </c>
    </row>
    <row r="26" spans="1:8" ht="19.5" customHeight="1">
      <c r="A26" s="11" t="s">
        <v>83</v>
      </c>
      <c r="B26" s="7"/>
      <c r="C26" s="8">
        <f>C14-C19+C20-C21-C22-C23-C24+C25</f>
        <v>23516.57</v>
      </c>
      <c r="D26" s="8"/>
      <c r="E26" s="8">
        <f>E14-E19+E20-E21-E22-E23-E24+E25</f>
        <v>6989</v>
      </c>
      <c r="G26" s="16"/>
      <c r="H26" s="16"/>
    </row>
    <row r="27" spans="1:2" ht="19.5" customHeight="1">
      <c r="A27" s="16"/>
      <c r="B27" s="16"/>
    </row>
    <row r="28" spans="1:8" ht="19.5" customHeight="1">
      <c r="A28" s="9" t="s">
        <v>84</v>
      </c>
      <c r="B28" s="7"/>
      <c r="C28" s="7">
        <f>'[1]main'!F277</f>
        <v>2899</v>
      </c>
      <c r="D28" s="12"/>
      <c r="E28" s="7">
        <v>6387</v>
      </c>
      <c r="F28" s="17"/>
      <c r="H28" s="16"/>
    </row>
    <row r="29" spans="1:8" ht="28.5" customHeight="1">
      <c r="A29" s="9" t="s">
        <v>85</v>
      </c>
      <c r="B29" s="7"/>
      <c r="C29" s="7">
        <v>0</v>
      </c>
      <c r="D29" s="12"/>
      <c r="E29" s="12">
        <v>0</v>
      </c>
      <c r="F29" s="17"/>
      <c r="H29" s="18"/>
    </row>
    <row r="30" spans="1:6" ht="34.5" customHeight="1">
      <c r="A30" s="9" t="s">
        <v>86</v>
      </c>
      <c r="B30" s="7"/>
      <c r="C30" s="7"/>
      <c r="D30" s="12"/>
      <c r="E30" s="12"/>
      <c r="F30" s="17"/>
    </row>
    <row r="31" spans="1:5" ht="19.5" customHeight="1">
      <c r="A31" s="9" t="s">
        <v>87</v>
      </c>
      <c r="B31" s="7"/>
      <c r="C31" s="12">
        <f>'[1]main'!F286</f>
        <v>0</v>
      </c>
      <c r="D31" s="12"/>
      <c r="E31" s="12">
        <f>'[4]main'!$F$285</f>
        <v>0</v>
      </c>
    </row>
    <row r="32" spans="1:5" ht="19.5" customHeight="1">
      <c r="A32" s="9" t="s">
        <v>88</v>
      </c>
      <c r="B32" s="7"/>
      <c r="C32" s="12">
        <v>50288</v>
      </c>
      <c r="D32" s="12"/>
      <c r="E32" s="12">
        <v>782</v>
      </c>
    </row>
    <row r="33" spans="1:5" ht="19.5" customHeight="1">
      <c r="A33" s="9" t="s">
        <v>89</v>
      </c>
      <c r="B33" s="7"/>
      <c r="C33" s="12">
        <v>20976</v>
      </c>
      <c r="D33" s="12"/>
      <c r="E33" s="12">
        <v>18069</v>
      </c>
    </row>
    <row r="34" spans="1:5" ht="19.5" customHeight="1">
      <c r="A34" s="9" t="s">
        <v>90</v>
      </c>
      <c r="B34" s="7"/>
      <c r="C34" s="12">
        <v>0</v>
      </c>
      <c r="D34" s="12"/>
      <c r="E34" s="12">
        <v>-366</v>
      </c>
    </row>
    <row r="35" spans="1:5" ht="19.5" customHeight="1">
      <c r="A35" s="9" t="s">
        <v>91</v>
      </c>
      <c r="B35" s="7"/>
      <c r="C35" s="12">
        <f>'[1]main'!F313</f>
        <v>0</v>
      </c>
      <c r="D35" s="12"/>
      <c r="E35" s="12">
        <v>0</v>
      </c>
    </row>
    <row r="36" spans="1:5" ht="31.5" customHeight="1" thickBot="1">
      <c r="A36" s="9" t="s">
        <v>92</v>
      </c>
      <c r="B36" s="7"/>
      <c r="C36" s="13">
        <v>0</v>
      </c>
      <c r="D36" s="12"/>
      <c r="E36" s="13">
        <v>0</v>
      </c>
    </row>
    <row r="37" spans="1:5" ht="19.5" customHeight="1">
      <c r="A37" s="11" t="s">
        <v>93</v>
      </c>
      <c r="B37" s="7"/>
      <c r="C37" s="8">
        <f>C26+C28+C29+C30+C31+C32-C33+C34+C35+C36</f>
        <v>55727.57000000001</v>
      </c>
      <c r="D37" s="8"/>
      <c r="E37" s="8">
        <f>E26+E28+E29+E30+E31+E32-E33+E34+E35+E36</f>
        <v>-4277</v>
      </c>
    </row>
    <row r="38" spans="1:5" ht="19.5" customHeight="1" thickBot="1">
      <c r="A38" s="9" t="s">
        <v>6</v>
      </c>
      <c r="B38" s="7"/>
      <c r="C38" s="13">
        <v>-2791</v>
      </c>
      <c r="D38" s="12"/>
      <c r="E38" s="13">
        <v>-800</v>
      </c>
    </row>
    <row r="39" spans="1:5" ht="19.5" customHeight="1" thickBot="1">
      <c r="A39" s="11" t="s">
        <v>94</v>
      </c>
      <c r="B39" s="7"/>
      <c r="C39" s="8">
        <f>C37-C38</f>
        <v>58518.57000000001</v>
      </c>
      <c r="D39" s="8"/>
      <c r="E39" s="8">
        <f>E37-E38</f>
        <v>-3477</v>
      </c>
    </row>
    <row r="40" spans="1:5" ht="19.5" customHeight="1">
      <c r="A40" s="11"/>
      <c r="B40" s="7"/>
      <c r="C40" s="15"/>
      <c r="D40" s="8"/>
      <c r="E40" s="15"/>
    </row>
    <row r="41" spans="1:5" ht="19.5" customHeight="1">
      <c r="A41" s="11" t="s">
        <v>95</v>
      </c>
      <c r="B41" s="7"/>
      <c r="C41" s="19"/>
      <c r="D41" s="8"/>
      <c r="E41" s="19"/>
    </row>
    <row r="42" spans="1:5" ht="32.25" customHeight="1" thickBot="1">
      <c r="A42" s="9" t="s">
        <v>96</v>
      </c>
      <c r="B42" s="7"/>
      <c r="C42" s="13">
        <v>0</v>
      </c>
      <c r="D42" s="12"/>
      <c r="E42" s="13">
        <v>0</v>
      </c>
    </row>
    <row r="43" spans="1:5" ht="19.5" customHeight="1" thickBot="1">
      <c r="A43" s="11" t="s">
        <v>97</v>
      </c>
      <c r="B43" s="7"/>
      <c r="C43" s="20">
        <f>C39</f>
        <v>58518.57000000001</v>
      </c>
      <c r="D43" s="8"/>
      <c r="E43" s="20">
        <f>E39</f>
        <v>-3477</v>
      </c>
    </row>
    <row r="44" spans="1:5" ht="19.5" customHeight="1" thickTop="1">
      <c r="A44" s="11" t="s">
        <v>98</v>
      </c>
      <c r="B44" s="7"/>
      <c r="C44" s="12"/>
      <c r="D44" s="8"/>
      <c r="E44" s="12"/>
    </row>
    <row r="45" spans="1:5" ht="32.25" customHeight="1">
      <c r="A45" s="9" t="s">
        <v>99</v>
      </c>
      <c r="B45" s="7"/>
      <c r="C45" s="12">
        <v>0</v>
      </c>
      <c r="D45" s="12"/>
      <c r="E45" s="12">
        <v>0</v>
      </c>
    </row>
    <row r="46" spans="1:5" ht="33" customHeight="1">
      <c r="A46" s="21" t="s">
        <v>100</v>
      </c>
      <c r="B46" s="7"/>
      <c r="C46" s="12">
        <v>0</v>
      </c>
      <c r="D46" s="12"/>
      <c r="E46" s="12">
        <v>0</v>
      </c>
    </row>
    <row r="47" spans="1:5" ht="34.5" customHeight="1">
      <c r="A47" s="21" t="s">
        <v>101</v>
      </c>
      <c r="B47" s="7"/>
      <c r="C47" s="12">
        <v>0</v>
      </c>
      <c r="D47" s="12"/>
      <c r="E47" s="12">
        <v>0</v>
      </c>
    </row>
    <row r="48" spans="1:5" ht="33.75" customHeight="1">
      <c r="A48" s="9" t="s">
        <v>102</v>
      </c>
      <c r="B48" s="7"/>
      <c r="C48" s="12">
        <v>0</v>
      </c>
      <c r="D48" s="12"/>
      <c r="E48" s="12">
        <v>0</v>
      </c>
    </row>
    <row r="49" spans="1:5" ht="51.75" customHeight="1">
      <c r="A49" s="9" t="s">
        <v>103</v>
      </c>
      <c r="B49" s="7"/>
      <c r="C49" s="12">
        <v>0</v>
      </c>
      <c r="D49" s="12"/>
      <c r="E49" s="12">
        <v>0</v>
      </c>
    </row>
    <row r="50" spans="1:5" ht="43.5" customHeight="1">
      <c r="A50" s="9" t="s">
        <v>56</v>
      </c>
      <c r="B50" s="7"/>
      <c r="C50" s="12">
        <v>0</v>
      </c>
      <c r="D50" s="12"/>
      <c r="E50" s="12">
        <v>0</v>
      </c>
    </row>
    <row r="51" spans="1:5" ht="19.5" customHeight="1" thickBot="1">
      <c r="A51" s="9" t="s">
        <v>104</v>
      </c>
      <c r="B51" s="7"/>
      <c r="C51" s="12">
        <v>0</v>
      </c>
      <c r="D51" s="12"/>
      <c r="E51" s="12">
        <v>0</v>
      </c>
    </row>
    <row r="52" spans="1:5" ht="47.25" customHeight="1" thickBot="1">
      <c r="A52" s="11" t="s">
        <v>105</v>
      </c>
      <c r="B52" s="7"/>
      <c r="C52" s="22">
        <f>SUM(C45:C51)</f>
        <v>0</v>
      </c>
      <c r="D52" s="8"/>
      <c r="E52" s="22">
        <f>SUM(E45:E51)</f>
        <v>0</v>
      </c>
    </row>
    <row r="53" spans="1:5" ht="19.5" customHeight="1" thickBot="1">
      <c r="A53" s="11" t="s">
        <v>106</v>
      </c>
      <c r="B53" s="7"/>
      <c r="C53" s="20">
        <f>C52+C43</f>
        <v>58518.57000000001</v>
      </c>
      <c r="D53" s="8"/>
      <c r="E53" s="20">
        <f>E43+E52</f>
        <v>-3477</v>
      </c>
    </row>
    <row r="54" spans="1:5" ht="19.5" customHeight="1" thickTop="1">
      <c r="A54" s="11" t="s">
        <v>107</v>
      </c>
      <c r="B54" s="5"/>
      <c r="C54" s="8"/>
      <c r="D54" s="8"/>
      <c r="E54" s="8"/>
    </row>
    <row r="55" spans="1:5" ht="19.5" customHeight="1">
      <c r="A55" s="21" t="s">
        <v>108</v>
      </c>
      <c r="B55" s="5"/>
      <c r="C55" s="23">
        <f>C53</f>
        <v>58518.57000000001</v>
      </c>
      <c r="D55" s="23"/>
      <c r="E55" s="23">
        <f>E53</f>
        <v>-3477</v>
      </c>
    </row>
    <row r="56" spans="1:5" ht="19.5" customHeight="1" thickBot="1">
      <c r="A56" s="21" t="s">
        <v>109</v>
      </c>
      <c r="B56" s="5"/>
      <c r="C56" s="24">
        <v>0</v>
      </c>
      <c r="D56" s="25"/>
      <c r="E56" s="24">
        <v>0</v>
      </c>
    </row>
    <row r="57" spans="1:5" ht="19.5" customHeight="1" thickBot="1">
      <c r="A57" s="11" t="s">
        <v>97</v>
      </c>
      <c r="B57" s="5"/>
      <c r="C57" s="20">
        <f>C55-C56</f>
        <v>58518.57000000001</v>
      </c>
      <c r="D57" s="8"/>
      <c r="E57" s="20">
        <f>E55-E56</f>
        <v>-3477</v>
      </c>
    </row>
    <row r="58" spans="1:5" ht="19.5" customHeight="1" thickTop="1">
      <c r="A58" s="11" t="s">
        <v>110</v>
      </c>
      <c r="B58" s="5"/>
      <c r="C58" s="8"/>
      <c r="D58" s="8"/>
      <c r="E58" s="8"/>
    </row>
    <row r="59" spans="1:5" ht="19.5" customHeight="1">
      <c r="A59" s="21" t="s">
        <v>108</v>
      </c>
      <c r="B59" s="5"/>
      <c r="C59" s="8">
        <v>0</v>
      </c>
      <c r="D59" s="8"/>
      <c r="E59" s="8">
        <v>0</v>
      </c>
    </row>
    <row r="60" spans="1:5" ht="19.5" customHeight="1" thickBot="1">
      <c r="A60" s="21" t="s">
        <v>109</v>
      </c>
      <c r="B60" s="5"/>
      <c r="C60" s="10">
        <v>0</v>
      </c>
      <c r="D60" s="8"/>
      <c r="E60" s="10">
        <v>0</v>
      </c>
    </row>
    <row r="61" spans="1:5" ht="19.5" customHeight="1" thickBot="1">
      <c r="A61" s="11" t="s">
        <v>106</v>
      </c>
      <c r="B61" s="5"/>
      <c r="C61" s="20">
        <f>C57</f>
        <v>58518.57000000001</v>
      </c>
      <c r="D61" s="8"/>
      <c r="E61" s="20">
        <f>E57</f>
        <v>-3477</v>
      </c>
    </row>
    <row r="62" ht="19.5" customHeight="1" thickTop="1">
      <c r="A62" s="26"/>
    </row>
    <row r="63" spans="1:5" ht="19.5" customHeight="1">
      <c r="A63" s="55" t="s">
        <v>182</v>
      </c>
      <c r="B63" s="56"/>
      <c r="C63" s="57"/>
      <c r="D63" s="57"/>
      <c r="E63" s="54"/>
    </row>
    <row r="64" spans="1:5" ht="19.5" customHeight="1">
      <c r="A64" s="58" t="s">
        <v>187</v>
      </c>
      <c r="B64" s="58" t="s">
        <v>187</v>
      </c>
      <c r="C64" s="57"/>
      <c r="D64" s="57"/>
      <c r="E64" s="4"/>
    </row>
    <row r="65" spans="1:5" ht="19.5" customHeight="1">
      <c r="A65" s="55" t="s">
        <v>183</v>
      </c>
      <c r="B65" s="55" t="s">
        <v>184</v>
      </c>
      <c r="C65" s="57"/>
      <c r="D65" s="57"/>
      <c r="E65" s="4"/>
    </row>
    <row r="66" spans="1:5" ht="19.5" customHeight="1">
      <c r="A66" s="55" t="s">
        <v>185</v>
      </c>
      <c r="B66" s="55" t="s">
        <v>186</v>
      </c>
      <c r="C66" s="57"/>
      <c r="D66" s="57"/>
      <c r="E66" s="4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80" zoomScaleNormal="80" zoomScalePageLayoutView="0" workbookViewId="0" topLeftCell="A34">
      <selection activeCell="C54" sqref="C54"/>
    </sheetView>
  </sheetViews>
  <sheetFormatPr defaultColWidth="9.140625" defaultRowHeight="12.75"/>
  <cols>
    <col min="1" max="1" width="51.8515625" style="28" customWidth="1"/>
    <col min="2" max="2" width="9.140625" style="4" customWidth="1"/>
    <col min="3" max="3" width="20.00390625" style="4" customWidth="1"/>
    <col min="4" max="4" width="21.7109375" style="4" customWidth="1"/>
    <col min="5" max="5" width="19.7109375" style="4" customWidth="1"/>
    <col min="6" max="6" width="14.421875" style="4" customWidth="1"/>
    <col min="7" max="7" width="22.140625" style="4" customWidth="1"/>
    <col min="8" max="8" width="25.140625" style="4" customWidth="1"/>
    <col min="9" max="16384" width="9.140625" style="4" customWidth="1"/>
  </cols>
  <sheetData>
    <row r="1" ht="15">
      <c r="A1" s="1" t="s">
        <v>8</v>
      </c>
    </row>
    <row r="2" spans="1:8" ht="14.25">
      <c r="A2" s="60"/>
      <c r="B2" s="61" t="s">
        <v>189</v>
      </c>
      <c r="C2" s="62"/>
      <c r="D2" s="62"/>
      <c r="E2" s="62"/>
      <c r="F2" s="62"/>
      <c r="G2" s="62"/>
      <c r="H2" s="62"/>
    </row>
    <row r="3" spans="1:8" ht="14.25">
      <c r="A3" s="60"/>
      <c r="B3" s="62"/>
      <c r="C3" s="62"/>
      <c r="D3" s="62"/>
      <c r="E3" s="62"/>
      <c r="F3" s="62"/>
      <c r="G3" s="62"/>
      <c r="H3" s="62"/>
    </row>
    <row r="4" spans="1:8" ht="15.75">
      <c r="A4" s="27" t="s">
        <v>14</v>
      </c>
      <c r="C4" s="63" t="s">
        <v>111</v>
      </c>
      <c r="D4" s="64"/>
      <c r="E4" s="64"/>
      <c r="F4" s="64"/>
      <c r="G4" s="64"/>
      <c r="H4" s="64"/>
    </row>
    <row r="6" spans="1:8" ht="72" thickBot="1">
      <c r="A6" s="17"/>
      <c r="B6" s="29" t="s">
        <v>112</v>
      </c>
      <c r="C6" s="29" t="s">
        <v>51</v>
      </c>
      <c r="D6" s="29" t="s">
        <v>196</v>
      </c>
      <c r="E6" s="29" t="s">
        <v>113</v>
      </c>
      <c r="F6" s="29" t="s">
        <v>114</v>
      </c>
      <c r="G6" s="30" t="s">
        <v>115</v>
      </c>
      <c r="H6" s="29" t="s">
        <v>60</v>
      </c>
    </row>
    <row r="7" spans="1:8" ht="14.25">
      <c r="A7" s="31" t="s">
        <v>190</v>
      </c>
      <c r="B7" s="3"/>
      <c r="C7" s="32">
        <v>120000</v>
      </c>
      <c r="D7" s="32">
        <v>157</v>
      </c>
      <c r="E7" s="32">
        <v>18657</v>
      </c>
      <c r="F7" s="33">
        <f aca="true" t="shared" si="0" ref="F7:F41">SUM(C7:E7)</f>
        <v>138814</v>
      </c>
      <c r="G7" s="32">
        <v>0</v>
      </c>
      <c r="H7" s="32">
        <f>F7+G7</f>
        <v>138814</v>
      </c>
    </row>
    <row r="8" spans="1:8" ht="15">
      <c r="A8" s="31" t="s">
        <v>116</v>
      </c>
      <c r="B8" s="3"/>
      <c r="C8" s="33">
        <v>0</v>
      </c>
      <c r="D8" s="33">
        <v>0</v>
      </c>
      <c r="E8" s="33">
        <v>-3477</v>
      </c>
      <c r="F8" s="34">
        <f t="shared" si="0"/>
        <v>-3477</v>
      </c>
      <c r="G8" s="33">
        <v>0</v>
      </c>
      <c r="H8" s="33">
        <f>F8+G8</f>
        <v>-3477</v>
      </c>
    </row>
    <row r="9" spans="1:8" ht="15">
      <c r="A9" s="35" t="s">
        <v>97</v>
      </c>
      <c r="B9" s="3"/>
      <c r="C9" s="34"/>
      <c r="D9" s="34"/>
      <c r="E9" s="34">
        <v>-3477</v>
      </c>
      <c r="F9" s="34">
        <f t="shared" si="0"/>
        <v>-3477</v>
      </c>
      <c r="G9" s="34"/>
      <c r="H9" s="34">
        <f>F9+G9</f>
        <v>-3477</v>
      </c>
    </row>
    <row r="10" spans="1:8" ht="15">
      <c r="A10" s="31" t="s">
        <v>98</v>
      </c>
      <c r="B10" s="3"/>
      <c r="C10" s="33"/>
      <c r="D10" s="33"/>
      <c r="E10" s="33"/>
      <c r="F10" s="34">
        <f t="shared" si="0"/>
        <v>0</v>
      </c>
      <c r="G10" s="33"/>
      <c r="H10" s="33"/>
    </row>
    <row r="11" spans="1:8" ht="45">
      <c r="A11" s="35" t="s">
        <v>117</v>
      </c>
      <c r="B11" s="3"/>
      <c r="C11" s="34">
        <v>0</v>
      </c>
      <c r="D11" s="34">
        <v>0</v>
      </c>
      <c r="E11" s="34">
        <v>0</v>
      </c>
      <c r="F11" s="34">
        <f t="shared" si="0"/>
        <v>0</v>
      </c>
      <c r="G11" s="34"/>
      <c r="H11" s="34">
        <f aca="true" t="shared" si="1" ref="H11:H16">F11+G11</f>
        <v>0</v>
      </c>
    </row>
    <row r="12" spans="1:8" ht="60">
      <c r="A12" s="35" t="s">
        <v>118</v>
      </c>
      <c r="B12" s="3"/>
      <c r="C12" s="34">
        <v>0</v>
      </c>
      <c r="D12" s="34">
        <v>0</v>
      </c>
      <c r="E12" s="34">
        <v>0</v>
      </c>
      <c r="F12" s="34">
        <f t="shared" si="0"/>
        <v>0</v>
      </c>
      <c r="G12" s="34">
        <v>0</v>
      </c>
      <c r="H12" s="34">
        <f t="shared" si="1"/>
        <v>0</v>
      </c>
    </row>
    <row r="13" spans="1:8" ht="45">
      <c r="A13" s="35" t="s">
        <v>103</v>
      </c>
      <c r="B13" s="3"/>
      <c r="C13" s="34">
        <v>0</v>
      </c>
      <c r="D13" s="34">
        <v>0</v>
      </c>
      <c r="E13" s="34">
        <v>0</v>
      </c>
      <c r="F13" s="34">
        <f t="shared" si="0"/>
        <v>0</v>
      </c>
      <c r="G13" s="34">
        <v>0</v>
      </c>
      <c r="H13" s="34">
        <f t="shared" si="1"/>
        <v>0</v>
      </c>
    </row>
    <row r="14" spans="1:8" ht="30">
      <c r="A14" s="35" t="s">
        <v>56</v>
      </c>
      <c r="B14" s="3"/>
      <c r="C14" s="34">
        <v>0</v>
      </c>
      <c r="D14" s="34">
        <v>0</v>
      </c>
      <c r="E14" s="34">
        <v>0</v>
      </c>
      <c r="F14" s="34">
        <f t="shared" si="0"/>
        <v>0</v>
      </c>
      <c r="G14" s="34">
        <v>0</v>
      </c>
      <c r="H14" s="34">
        <f t="shared" si="1"/>
        <v>0</v>
      </c>
    </row>
    <row r="15" spans="1:8" ht="30">
      <c r="A15" s="35" t="s">
        <v>102</v>
      </c>
      <c r="B15" s="3"/>
      <c r="C15" s="34">
        <v>0</v>
      </c>
      <c r="D15" s="34">
        <v>0</v>
      </c>
      <c r="E15" s="34">
        <v>0</v>
      </c>
      <c r="F15" s="34">
        <f t="shared" si="0"/>
        <v>0</v>
      </c>
      <c r="G15" s="34">
        <v>0</v>
      </c>
      <c r="H15" s="34">
        <f t="shared" si="1"/>
        <v>0</v>
      </c>
    </row>
    <row r="16" spans="1:8" ht="30.75" thickBot="1">
      <c r="A16" s="35" t="s">
        <v>104</v>
      </c>
      <c r="B16" s="3"/>
      <c r="C16" s="34">
        <v>0</v>
      </c>
      <c r="D16" s="34">
        <v>0</v>
      </c>
      <c r="E16" s="34">
        <v>0</v>
      </c>
      <c r="F16" s="36">
        <f t="shared" si="0"/>
        <v>0</v>
      </c>
      <c r="G16" s="34">
        <v>0</v>
      </c>
      <c r="H16" s="34">
        <f t="shared" si="1"/>
        <v>0</v>
      </c>
    </row>
    <row r="17" spans="1:8" ht="15.75" thickBot="1">
      <c r="A17" s="35" t="s">
        <v>119</v>
      </c>
      <c r="B17" s="3"/>
      <c r="C17" s="37">
        <f>SUM(C11:C16)</f>
        <v>0</v>
      </c>
      <c r="D17" s="37">
        <f>SUM(D11:D16)</f>
        <v>0</v>
      </c>
      <c r="E17" s="37">
        <f>SUM(E11:E16)</f>
        <v>0</v>
      </c>
      <c r="F17" s="37">
        <f t="shared" si="0"/>
        <v>0</v>
      </c>
      <c r="G17" s="37">
        <f>SUM(G11:G16)</f>
        <v>0</v>
      </c>
      <c r="H17" s="37">
        <f>SUM(H11:H16)</f>
        <v>0</v>
      </c>
    </row>
    <row r="18" spans="1:8" ht="15.75" thickBot="1">
      <c r="A18" s="31" t="s">
        <v>106</v>
      </c>
      <c r="B18" s="3"/>
      <c r="C18" s="37">
        <f>C8+C17</f>
        <v>0</v>
      </c>
      <c r="D18" s="37">
        <f>D8+D17</f>
        <v>0</v>
      </c>
      <c r="E18" s="37">
        <f>E8+E17</f>
        <v>-3477</v>
      </c>
      <c r="F18" s="37">
        <f t="shared" si="0"/>
        <v>-3477</v>
      </c>
      <c r="G18" s="37">
        <f>G8+G17</f>
        <v>0</v>
      </c>
      <c r="H18" s="37">
        <f>H8+H17</f>
        <v>-3477</v>
      </c>
    </row>
    <row r="19" spans="1:8" ht="28.5">
      <c r="A19" s="31" t="s">
        <v>120</v>
      </c>
      <c r="B19" s="3"/>
      <c r="C19" s="33">
        <v>0</v>
      </c>
      <c r="D19" s="32">
        <v>0</v>
      </c>
      <c r="E19" s="33">
        <v>0</v>
      </c>
      <c r="F19" s="34">
        <f t="shared" si="0"/>
        <v>0</v>
      </c>
      <c r="G19" s="33">
        <v>0</v>
      </c>
      <c r="H19" s="33">
        <f>F19+G19</f>
        <v>0</v>
      </c>
    </row>
    <row r="20" spans="1:8" ht="15">
      <c r="A20" s="35" t="s">
        <v>121</v>
      </c>
      <c r="B20" s="3"/>
      <c r="C20" s="34">
        <v>0</v>
      </c>
      <c r="D20" s="34">
        <v>0</v>
      </c>
      <c r="E20" s="34">
        <v>0</v>
      </c>
      <c r="F20" s="34">
        <f t="shared" si="0"/>
        <v>0</v>
      </c>
      <c r="G20" s="34">
        <v>0</v>
      </c>
      <c r="H20" s="34">
        <f>F20+G20</f>
        <v>0</v>
      </c>
    </row>
    <row r="21" spans="1:8" ht="15">
      <c r="A21" s="35" t="s">
        <v>122</v>
      </c>
      <c r="B21" s="3"/>
      <c r="C21" s="34">
        <v>0</v>
      </c>
      <c r="D21" s="34">
        <v>0</v>
      </c>
      <c r="E21" s="34">
        <v>0</v>
      </c>
      <c r="F21" s="34">
        <f t="shared" si="0"/>
        <v>0</v>
      </c>
      <c r="G21" s="34">
        <v>0</v>
      </c>
      <c r="H21" s="34">
        <f>F21+G21</f>
        <v>0</v>
      </c>
    </row>
    <row r="22" spans="1:8" ht="15.75" thickBot="1">
      <c r="A22" s="35" t="s">
        <v>123</v>
      </c>
      <c r="B22" s="3"/>
      <c r="C22" s="36">
        <v>0</v>
      </c>
      <c r="D22" s="36">
        <v>0</v>
      </c>
      <c r="E22" s="36">
        <v>0</v>
      </c>
      <c r="F22" s="34">
        <f t="shared" si="0"/>
        <v>0</v>
      </c>
      <c r="G22" s="36">
        <v>0</v>
      </c>
      <c r="H22" s="36">
        <f>F22+G22</f>
        <v>0</v>
      </c>
    </row>
    <row r="23" spans="1:8" ht="15.75" thickBot="1">
      <c r="A23" s="31" t="s">
        <v>124</v>
      </c>
      <c r="B23" s="3"/>
      <c r="C23" s="38">
        <f>SUM(C19:C22)</f>
        <v>0</v>
      </c>
      <c r="D23" s="39">
        <f>SUM(D19:D22)</f>
        <v>0</v>
      </c>
      <c r="E23" s="38">
        <f>SUM(E19:E22)</f>
        <v>0</v>
      </c>
      <c r="F23" s="37">
        <f t="shared" si="0"/>
        <v>0</v>
      </c>
      <c r="G23" s="38">
        <f>SUM(G19:G22)</f>
        <v>0</v>
      </c>
      <c r="H23" s="38">
        <f>SUM(H19:H22)</f>
        <v>0</v>
      </c>
    </row>
    <row r="24" spans="1:8" ht="15.75" thickBot="1">
      <c r="A24" s="31" t="s">
        <v>128</v>
      </c>
      <c r="B24" s="3"/>
      <c r="C24" s="32">
        <f>C7+C18+C23</f>
        <v>120000</v>
      </c>
      <c r="D24" s="32">
        <f>D7+D18+D23</f>
        <v>157</v>
      </c>
      <c r="E24" s="32">
        <f>E7+E18+E23</f>
        <v>15180</v>
      </c>
      <c r="F24" s="37">
        <f>SUM(C24:E24)</f>
        <v>135337</v>
      </c>
      <c r="G24" s="32">
        <f>G7+G18+G23</f>
        <v>0</v>
      </c>
      <c r="H24" s="32">
        <f>F24+G24</f>
        <v>135337</v>
      </c>
    </row>
    <row r="25" spans="1:8" ht="15">
      <c r="A25" s="31" t="s">
        <v>191</v>
      </c>
      <c r="B25" s="3"/>
      <c r="C25" s="40">
        <f>C24</f>
        <v>120000</v>
      </c>
      <c r="D25" s="40">
        <f>D24</f>
        <v>157</v>
      </c>
      <c r="E25" s="40">
        <f>E24</f>
        <v>15180</v>
      </c>
      <c r="F25" s="34">
        <f t="shared" si="0"/>
        <v>135337</v>
      </c>
      <c r="G25" s="40">
        <f>G24</f>
        <v>0</v>
      </c>
      <c r="H25" s="40">
        <f>F25+G25</f>
        <v>135337</v>
      </c>
    </row>
    <row r="26" spans="1:8" ht="15">
      <c r="A26" s="31" t="s">
        <v>125</v>
      </c>
      <c r="B26" s="3"/>
      <c r="C26" s="33">
        <f>C27+C28</f>
        <v>0</v>
      </c>
      <c r="D26" s="33">
        <f>D27+D28</f>
        <v>0</v>
      </c>
      <c r="E26" s="33">
        <f>E27+E28</f>
        <v>58519</v>
      </c>
      <c r="F26" s="34">
        <f t="shared" si="0"/>
        <v>58519</v>
      </c>
      <c r="G26" s="33">
        <f>G27+G28</f>
        <v>0</v>
      </c>
      <c r="H26" s="33">
        <f>H27+H28</f>
        <v>58519</v>
      </c>
    </row>
    <row r="27" spans="1:8" ht="15">
      <c r="A27" s="35" t="s">
        <v>97</v>
      </c>
      <c r="B27" s="3"/>
      <c r="C27" s="34">
        <v>0</v>
      </c>
      <c r="D27" s="34"/>
      <c r="E27" s="34">
        <v>58519</v>
      </c>
      <c r="F27" s="34">
        <f t="shared" si="0"/>
        <v>58519</v>
      </c>
      <c r="G27" s="34">
        <v>0</v>
      </c>
      <c r="H27" s="34">
        <f>F27+G27</f>
        <v>58519</v>
      </c>
    </row>
    <row r="28" spans="1:8" ht="15">
      <c r="A28" s="31" t="s">
        <v>98</v>
      </c>
      <c r="B28" s="3"/>
      <c r="C28" s="33"/>
      <c r="D28" s="33"/>
      <c r="E28" s="33"/>
      <c r="F28" s="34">
        <f t="shared" si="0"/>
        <v>0</v>
      </c>
      <c r="G28" s="33"/>
      <c r="H28" s="33"/>
    </row>
    <row r="29" spans="1:8" ht="45">
      <c r="A29" s="35" t="s">
        <v>117</v>
      </c>
      <c r="B29" s="3"/>
      <c r="C29" s="33">
        <v>0</v>
      </c>
      <c r="D29" s="33">
        <v>0</v>
      </c>
      <c r="E29" s="33">
        <v>0</v>
      </c>
      <c r="F29" s="34">
        <f t="shared" si="0"/>
        <v>0</v>
      </c>
      <c r="G29" s="33">
        <v>0</v>
      </c>
      <c r="H29" s="33">
        <v>0</v>
      </c>
    </row>
    <row r="30" spans="1:8" ht="60">
      <c r="A30" s="35" t="s">
        <v>118</v>
      </c>
      <c r="B30" s="3"/>
      <c r="C30" s="33">
        <v>0</v>
      </c>
      <c r="D30" s="33">
        <v>0</v>
      </c>
      <c r="E30" s="33">
        <v>0</v>
      </c>
      <c r="F30" s="34">
        <f t="shared" si="0"/>
        <v>0</v>
      </c>
      <c r="G30" s="33">
        <v>0</v>
      </c>
      <c r="H30" s="33">
        <v>0</v>
      </c>
    </row>
    <row r="31" spans="1:8" ht="45">
      <c r="A31" s="35" t="s">
        <v>103</v>
      </c>
      <c r="B31" s="3"/>
      <c r="C31" s="33">
        <v>0</v>
      </c>
      <c r="D31" s="33">
        <v>0</v>
      </c>
      <c r="E31" s="33">
        <v>0</v>
      </c>
      <c r="F31" s="34">
        <f t="shared" si="0"/>
        <v>0</v>
      </c>
      <c r="G31" s="33">
        <v>0</v>
      </c>
      <c r="H31" s="33">
        <v>0</v>
      </c>
    </row>
    <row r="32" spans="1:8" ht="30">
      <c r="A32" s="35" t="s">
        <v>56</v>
      </c>
      <c r="B32" s="3"/>
      <c r="C32" s="33">
        <v>0</v>
      </c>
      <c r="D32" s="33">
        <v>0</v>
      </c>
      <c r="E32" s="33">
        <v>0</v>
      </c>
      <c r="F32" s="34">
        <f t="shared" si="0"/>
        <v>0</v>
      </c>
      <c r="G32" s="33">
        <v>0</v>
      </c>
      <c r="H32" s="33">
        <v>0</v>
      </c>
    </row>
    <row r="33" spans="1:8" ht="30">
      <c r="A33" s="35" t="s">
        <v>102</v>
      </c>
      <c r="B33" s="3"/>
      <c r="C33" s="33">
        <v>0</v>
      </c>
      <c r="D33" s="33">
        <v>0</v>
      </c>
      <c r="E33" s="33">
        <v>0</v>
      </c>
      <c r="F33" s="34">
        <f t="shared" si="0"/>
        <v>0</v>
      </c>
      <c r="G33" s="33">
        <v>0</v>
      </c>
      <c r="H33" s="33">
        <v>0</v>
      </c>
    </row>
    <row r="34" spans="1:8" ht="30">
      <c r="A34" s="35" t="s">
        <v>104</v>
      </c>
      <c r="B34" s="3"/>
      <c r="C34" s="33">
        <v>0</v>
      </c>
      <c r="D34" s="33">
        <v>0</v>
      </c>
      <c r="E34" s="33">
        <v>0</v>
      </c>
      <c r="F34" s="34">
        <f t="shared" si="0"/>
        <v>0</v>
      </c>
      <c r="G34" s="33">
        <v>0</v>
      </c>
      <c r="H34" s="33">
        <v>0</v>
      </c>
    </row>
    <row r="35" spans="1:8" ht="15">
      <c r="A35" s="35" t="s">
        <v>119</v>
      </c>
      <c r="B35" s="3"/>
      <c r="C35" s="33">
        <f>SUM(C29:C34)</f>
        <v>0</v>
      </c>
      <c r="D35" s="33">
        <f>SUM(D29:D34)</f>
        <v>0</v>
      </c>
      <c r="E35" s="33">
        <f>SUM(E29:E34)</f>
        <v>0</v>
      </c>
      <c r="F35" s="34">
        <f t="shared" si="0"/>
        <v>0</v>
      </c>
      <c r="G35" s="33">
        <f>SUM(G29:G34)</f>
        <v>0</v>
      </c>
      <c r="H35" s="33">
        <f>SUM(H29:H34)</f>
        <v>0</v>
      </c>
    </row>
    <row r="36" spans="1:8" ht="15" thickBot="1">
      <c r="A36" s="31" t="s">
        <v>106</v>
      </c>
      <c r="B36" s="3"/>
      <c r="C36" s="38">
        <f>C35+C26+C25</f>
        <v>120000</v>
      </c>
      <c r="D36" s="38">
        <f>D35+D26+D25</f>
        <v>157</v>
      </c>
      <c r="E36" s="38">
        <f>E35+E26+E25</f>
        <v>73699</v>
      </c>
      <c r="F36" s="38">
        <f>SUM(C36:E36)</f>
        <v>193856</v>
      </c>
      <c r="G36" s="38">
        <f>G35+G26+G25</f>
        <v>0</v>
      </c>
      <c r="H36" s="38">
        <f>H35+H26+H25</f>
        <v>193856</v>
      </c>
    </row>
    <row r="37" spans="1:8" ht="28.5">
      <c r="A37" s="31" t="s">
        <v>126</v>
      </c>
      <c r="B37" s="3"/>
      <c r="C37" s="33">
        <v>0</v>
      </c>
      <c r="D37" s="32"/>
      <c r="E37" s="33"/>
      <c r="F37" s="34">
        <f t="shared" si="0"/>
        <v>0</v>
      </c>
      <c r="G37" s="33"/>
      <c r="H37" s="33">
        <f>F37+G37</f>
        <v>0</v>
      </c>
    </row>
    <row r="38" spans="1:8" ht="15">
      <c r="A38" s="35" t="s">
        <v>121</v>
      </c>
      <c r="B38" s="3"/>
      <c r="C38" s="34">
        <v>43000</v>
      </c>
      <c r="D38" s="34">
        <v>51</v>
      </c>
      <c r="E38" s="34">
        <v>0</v>
      </c>
      <c r="F38" s="34">
        <f t="shared" si="0"/>
        <v>43051</v>
      </c>
      <c r="G38" s="34">
        <v>0</v>
      </c>
      <c r="H38" s="34">
        <v>43051</v>
      </c>
    </row>
    <row r="39" spans="1:8" ht="15">
      <c r="A39" s="35" t="s">
        <v>127</v>
      </c>
      <c r="B39" s="3"/>
      <c r="C39" s="34">
        <v>-48037</v>
      </c>
      <c r="D39" s="34">
        <v>0</v>
      </c>
      <c r="E39" s="34">
        <v>0</v>
      </c>
      <c r="F39" s="34">
        <f t="shared" si="0"/>
        <v>-48037</v>
      </c>
      <c r="G39" s="34">
        <v>0</v>
      </c>
      <c r="H39" s="34">
        <v>-48037</v>
      </c>
    </row>
    <row r="40" spans="1:8" ht="15.75" thickBot="1">
      <c r="A40" s="35" t="s">
        <v>123</v>
      </c>
      <c r="B40" s="3"/>
      <c r="C40" s="36">
        <v>0</v>
      </c>
      <c r="D40" s="36">
        <v>0</v>
      </c>
      <c r="E40" s="36">
        <v>0</v>
      </c>
      <c r="F40" s="36">
        <f t="shared" si="0"/>
        <v>0</v>
      </c>
      <c r="G40" s="36">
        <v>0</v>
      </c>
      <c r="H40" s="36">
        <v>0</v>
      </c>
    </row>
    <row r="41" spans="1:8" ht="15.75" thickBot="1">
      <c r="A41" s="31" t="s">
        <v>124</v>
      </c>
      <c r="B41" s="3"/>
      <c r="C41" s="38">
        <f>SUM(C38:C40)</f>
        <v>-5037</v>
      </c>
      <c r="D41" s="38">
        <f>SUM(D38:D40)</f>
        <v>51</v>
      </c>
      <c r="E41" s="38">
        <f>SUM(E38:E40)</f>
        <v>0</v>
      </c>
      <c r="F41" s="37">
        <f t="shared" si="0"/>
        <v>-4986</v>
      </c>
      <c r="G41" s="38">
        <f>SUM(G38:G40)</f>
        <v>0</v>
      </c>
      <c r="H41" s="38">
        <f>SUM(H38:H40)</f>
        <v>-4986</v>
      </c>
    </row>
    <row r="42" spans="1:8" ht="14.25">
      <c r="A42" s="31" t="s">
        <v>192</v>
      </c>
      <c r="B42" s="3"/>
      <c r="C42" s="32">
        <f>C36+C41</f>
        <v>114963</v>
      </c>
      <c r="D42" s="32">
        <f>D36+D41</f>
        <v>208</v>
      </c>
      <c r="E42" s="32">
        <f>E36+E41</f>
        <v>73699</v>
      </c>
      <c r="F42" s="33">
        <f>SUM(C42:E42)</f>
        <v>188870</v>
      </c>
      <c r="G42" s="32">
        <f>G36+G41</f>
        <v>0</v>
      </c>
      <c r="H42" s="32">
        <f>H36+H41</f>
        <v>188870</v>
      </c>
    </row>
    <row r="45" spans="1:5" ht="15">
      <c r="A45" s="55" t="s">
        <v>182</v>
      </c>
      <c r="B45" s="56"/>
      <c r="C45" s="57"/>
      <c r="D45" s="57"/>
      <c r="E45" s="54"/>
    </row>
    <row r="46" spans="1:4" ht="15">
      <c r="A46" s="58" t="s">
        <v>187</v>
      </c>
      <c r="B46" s="58" t="s">
        <v>187</v>
      </c>
      <c r="C46" s="57"/>
      <c r="D46" s="57"/>
    </row>
    <row r="47" spans="1:4" ht="15">
      <c r="A47" s="55" t="s">
        <v>183</v>
      </c>
      <c r="B47" s="55" t="s">
        <v>184</v>
      </c>
      <c r="C47" s="57"/>
      <c r="D47" s="57"/>
    </row>
    <row r="48" spans="1:4" ht="15">
      <c r="A48" s="55" t="s">
        <v>185</v>
      </c>
      <c r="B48" s="55" t="s">
        <v>186</v>
      </c>
      <c r="C48" s="57"/>
      <c r="D48" s="87"/>
    </row>
  </sheetData>
  <sheetProtection/>
  <mergeCells count="3">
    <mergeCell ref="A2:A3"/>
    <mergeCell ref="B2:H3"/>
    <mergeCell ref="C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61">
      <selection activeCell="A16" sqref="A16"/>
    </sheetView>
  </sheetViews>
  <sheetFormatPr defaultColWidth="9.140625" defaultRowHeight="12.75"/>
  <cols>
    <col min="1" max="1" width="66.57421875" style="4" customWidth="1"/>
    <col min="2" max="2" width="8.00390625" style="4" customWidth="1"/>
    <col min="3" max="3" width="15.7109375" style="4" customWidth="1"/>
    <col min="4" max="4" width="2.57421875" style="4" customWidth="1"/>
    <col min="5" max="5" width="15.7109375" style="4" customWidth="1"/>
    <col min="6" max="7" width="9.140625" style="4" customWidth="1"/>
    <col min="8" max="8" width="9.8515625" style="4" bestFit="1" customWidth="1"/>
    <col min="9" max="16384" width="9.140625" style="4" customWidth="1"/>
  </cols>
  <sheetData>
    <row r="1" ht="15">
      <c r="A1" s="1" t="s">
        <v>8</v>
      </c>
    </row>
    <row r="2" spans="1:5" ht="22.5" customHeight="1">
      <c r="A2" s="65" t="s">
        <v>193</v>
      </c>
      <c r="B2" s="65"/>
      <c r="C2" s="65"/>
      <c r="D2" s="65"/>
      <c r="E2" s="65"/>
    </row>
    <row r="3" spans="1:5" ht="7.5" customHeight="1">
      <c r="A3" s="66"/>
      <c r="B3" s="66"/>
      <c r="C3" s="66"/>
      <c r="D3" s="66"/>
      <c r="E3" s="66"/>
    </row>
    <row r="4" spans="1:5" ht="15">
      <c r="A4" s="41"/>
      <c r="B4" s="42"/>
      <c r="C4" s="30" t="s">
        <v>10</v>
      </c>
      <c r="D4" s="30"/>
      <c r="E4" s="30" t="s">
        <v>11</v>
      </c>
    </row>
    <row r="5" spans="1:5" ht="15.75" thickBot="1">
      <c r="A5" s="43"/>
      <c r="B5" s="42" t="s">
        <v>13</v>
      </c>
      <c r="C5" s="29" t="s">
        <v>14</v>
      </c>
      <c r="D5" s="30"/>
      <c r="E5" s="29" t="s">
        <v>14</v>
      </c>
    </row>
    <row r="6" spans="1:5" ht="30" customHeight="1">
      <c r="A6" s="44" t="s">
        <v>129</v>
      </c>
      <c r="B6" s="45"/>
      <c r="C6" s="30"/>
      <c r="D6" s="30"/>
      <c r="E6" s="30"/>
    </row>
    <row r="7" spans="1:5" ht="19.5" customHeight="1">
      <c r="A7" s="44" t="s">
        <v>130</v>
      </c>
      <c r="B7" s="42"/>
      <c r="C7" s="30">
        <f>SUM(C8:C20)</f>
        <v>68295</v>
      </c>
      <c r="D7" s="30"/>
      <c r="E7" s="30">
        <f>SUM(E8:E20)</f>
        <v>25178</v>
      </c>
    </row>
    <row r="8" spans="1:5" ht="19.5" customHeight="1">
      <c r="A8" s="43" t="s">
        <v>131</v>
      </c>
      <c r="B8" s="45"/>
      <c r="C8" s="46">
        <v>61598</v>
      </c>
      <c r="D8" s="46"/>
      <c r="E8" s="46">
        <v>23365</v>
      </c>
    </row>
    <row r="9" spans="1:5" ht="19.5" customHeight="1">
      <c r="A9" s="43" t="s">
        <v>132</v>
      </c>
      <c r="B9" s="45"/>
      <c r="C9" s="46">
        <v>93</v>
      </c>
      <c r="D9" s="46"/>
      <c r="E9" s="46">
        <v>104</v>
      </c>
    </row>
    <row r="10" spans="1:5" ht="36" customHeight="1">
      <c r="A10" s="43" t="s">
        <v>133</v>
      </c>
      <c r="B10" s="45"/>
      <c r="C10" s="46">
        <v>0</v>
      </c>
      <c r="D10" s="46"/>
      <c r="E10" s="46">
        <v>153</v>
      </c>
    </row>
    <row r="11" spans="1:5" ht="19.5" customHeight="1">
      <c r="A11" s="43" t="s">
        <v>134</v>
      </c>
      <c r="B11" s="45"/>
      <c r="C11" s="46">
        <v>0</v>
      </c>
      <c r="D11" s="46"/>
      <c r="E11" s="46">
        <v>0</v>
      </c>
    </row>
    <row r="12" spans="1:5" ht="35.25" customHeight="1">
      <c r="A12" s="43" t="s">
        <v>135</v>
      </c>
      <c r="B12" s="45"/>
      <c r="C12" s="46">
        <v>0</v>
      </c>
      <c r="D12" s="46"/>
      <c r="E12" s="46">
        <v>0</v>
      </c>
    </row>
    <row r="13" spans="1:5" ht="19.5" customHeight="1">
      <c r="A13" s="43" t="s">
        <v>136</v>
      </c>
      <c r="B13" s="45"/>
      <c r="C13" s="46">
        <v>0</v>
      </c>
      <c r="D13" s="46"/>
      <c r="E13" s="46">
        <v>0</v>
      </c>
    </row>
    <row r="14" spans="1:5" ht="19.5" customHeight="1">
      <c r="A14" s="43" t="s">
        <v>137</v>
      </c>
      <c r="B14" s="45"/>
      <c r="C14" s="46">
        <v>0</v>
      </c>
      <c r="D14" s="46"/>
      <c r="E14" s="46">
        <v>0</v>
      </c>
    </row>
    <row r="15" spans="1:5" ht="19.5" customHeight="1">
      <c r="A15" s="43" t="s">
        <v>138</v>
      </c>
      <c r="B15" s="45"/>
      <c r="C15" s="46">
        <v>0</v>
      </c>
      <c r="D15" s="46"/>
      <c r="E15" s="46">
        <v>0</v>
      </c>
    </row>
    <row r="16" spans="1:5" ht="19.5" customHeight="1">
      <c r="A16" s="43" t="s">
        <v>139</v>
      </c>
      <c r="B16" s="45"/>
      <c r="C16" s="46">
        <v>0</v>
      </c>
      <c r="D16" s="46"/>
      <c r="E16" s="46">
        <v>0</v>
      </c>
    </row>
    <row r="17" spans="1:5" ht="19.5" customHeight="1">
      <c r="A17" s="47" t="s">
        <v>140</v>
      </c>
      <c r="B17" s="45"/>
      <c r="C17" s="46">
        <v>0</v>
      </c>
      <c r="D17" s="46"/>
      <c r="E17" s="46">
        <v>0</v>
      </c>
    </row>
    <row r="18" spans="1:5" ht="19.5" customHeight="1">
      <c r="A18" s="43" t="s">
        <v>141</v>
      </c>
      <c r="B18" s="45"/>
      <c r="C18" s="46">
        <v>0</v>
      </c>
      <c r="D18" s="46"/>
      <c r="E18" s="46">
        <v>0</v>
      </c>
    </row>
    <row r="19" spans="1:5" ht="19.5" customHeight="1">
      <c r="A19" s="43" t="s">
        <v>142</v>
      </c>
      <c r="B19" s="45"/>
      <c r="C19" s="46">
        <v>0</v>
      </c>
      <c r="D19" s="46"/>
      <c r="E19" s="46">
        <v>0</v>
      </c>
    </row>
    <row r="20" spans="1:5" ht="19.5" customHeight="1">
      <c r="A20" s="43" t="s">
        <v>143</v>
      </c>
      <c r="B20" s="45"/>
      <c r="C20" s="46">
        <v>6604</v>
      </c>
      <c r="D20" s="46"/>
      <c r="E20" s="46">
        <v>1556</v>
      </c>
    </row>
    <row r="21" spans="1:8" ht="19.5" customHeight="1">
      <c r="A21" s="44" t="s">
        <v>144</v>
      </c>
      <c r="B21" s="42"/>
      <c r="C21" s="30">
        <f>SUM(C22:C33)</f>
        <v>39694</v>
      </c>
      <c r="D21" s="30"/>
      <c r="E21" s="30">
        <f>SUM(E22:E33)</f>
        <v>25245</v>
      </c>
      <c r="H21" s="16"/>
    </row>
    <row r="22" spans="1:5" ht="19.5" customHeight="1">
      <c r="A22" s="43" t="s">
        <v>65</v>
      </c>
      <c r="B22" s="45"/>
      <c r="C22" s="46">
        <v>3169</v>
      </c>
      <c r="D22" s="46"/>
      <c r="E22" s="46">
        <v>5716</v>
      </c>
    </row>
    <row r="23" spans="1:5" ht="19.5" customHeight="1">
      <c r="A23" s="43" t="s">
        <v>72</v>
      </c>
      <c r="B23" s="45"/>
      <c r="C23" s="46">
        <v>1854</v>
      </c>
      <c r="D23" s="46"/>
      <c r="E23" s="46">
        <v>2612</v>
      </c>
    </row>
    <row r="24" spans="1:5" ht="19.5" customHeight="1">
      <c r="A24" s="43" t="s">
        <v>145</v>
      </c>
      <c r="B24" s="45"/>
      <c r="C24" s="46">
        <v>38</v>
      </c>
      <c r="D24" s="46"/>
      <c r="E24" s="46">
        <v>129</v>
      </c>
    </row>
    <row r="25" spans="1:5" ht="19.5" customHeight="1">
      <c r="A25" s="43" t="s">
        <v>146</v>
      </c>
      <c r="B25" s="45"/>
      <c r="C25" s="46">
        <v>19008</v>
      </c>
      <c r="D25" s="46"/>
      <c r="E25" s="46">
        <v>644</v>
      </c>
    </row>
    <row r="26" spans="1:5" ht="19.5" customHeight="1">
      <c r="A26" s="43" t="s">
        <v>81</v>
      </c>
      <c r="B26" s="45"/>
      <c r="C26" s="46">
        <v>0</v>
      </c>
      <c r="D26" s="46"/>
      <c r="E26" s="46">
        <v>0</v>
      </c>
    </row>
    <row r="27" spans="1:5" ht="34.5" customHeight="1">
      <c r="A27" s="43" t="s">
        <v>147</v>
      </c>
      <c r="B27" s="45"/>
      <c r="C27" s="46">
        <v>0</v>
      </c>
      <c r="D27" s="46"/>
      <c r="E27" s="46">
        <v>0</v>
      </c>
    </row>
    <row r="28" spans="1:5" ht="19.5" customHeight="1">
      <c r="A28" s="43" t="s">
        <v>148</v>
      </c>
      <c r="B28" s="45"/>
      <c r="C28" s="46">
        <v>0</v>
      </c>
      <c r="D28" s="46"/>
      <c r="E28" s="46">
        <v>0</v>
      </c>
    </row>
    <row r="29" spans="1:5" ht="19.5" customHeight="1">
      <c r="A29" s="43" t="s">
        <v>149</v>
      </c>
      <c r="B29" s="45"/>
      <c r="C29" s="46">
        <v>0</v>
      </c>
      <c r="D29" s="30"/>
      <c r="E29" s="46">
        <v>26</v>
      </c>
    </row>
    <row r="30" spans="1:5" ht="19.5" customHeight="1">
      <c r="A30" s="43" t="s">
        <v>150</v>
      </c>
      <c r="B30" s="45"/>
      <c r="C30" s="46">
        <v>0</v>
      </c>
      <c r="D30" s="46"/>
      <c r="E30" s="46">
        <v>0</v>
      </c>
    </row>
    <row r="31" spans="1:5" ht="19.5" customHeight="1">
      <c r="A31" s="47" t="s">
        <v>151</v>
      </c>
      <c r="B31" s="45"/>
      <c r="C31" s="46">
        <v>0</v>
      </c>
      <c r="D31" s="46"/>
      <c r="E31" s="46">
        <v>0</v>
      </c>
    </row>
    <row r="32" spans="1:5" ht="19.5" customHeight="1">
      <c r="A32" s="43" t="s">
        <v>152</v>
      </c>
      <c r="B32" s="45"/>
      <c r="C32" s="46">
        <v>0</v>
      </c>
      <c r="D32" s="46"/>
      <c r="E32" s="46">
        <v>0</v>
      </c>
    </row>
    <row r="33" spans="1:5" ht="19.5" customHeight="1" thickBot="1">
      <c r="A33" s="43" t="s">
        <v>153</v>
      </c>
      <c r="B33" s="45"/>
      <c r="C33" s="46">
        <v>15625</v>
      </c>
      <c r="D33" s="46"/>
      <c r="E33" s="46">
        <v>16118</v>
      </c>
    </row>
    <row r="34" spans="1:5" ht="29.25" customHeight="1" thickBot="1">
      <c r="A34" s="44" t="s">
        <v>154</v>
      </c>
      <c r="B34" s="45"/>
      <c r="C34" s="48">
        <f>C7-C21</f>
        <v>28601</v>
      </c>
      <c r="D34" s="30"/>
      <c r="E34" s="48">
        <f>E7-E21</f>
        <v>-67</v>
      </c>
    </row>
    <row r="35" spans="1:5" ht="27.75" customHeight="1" thickBot="1">
      <c r="A35" s="43" t="s">
        <v>155</v>
      </c>
      <c r="B35" s="45"/>
      <c r="C35" s="49">
        <v>247</v>
      </c>
      <c r="D35" s="46"/>
      <c r="E35" s="50">
        <v>61</v>
      </c>
    </row>
    <row r="36" spans="1:5" ht="29.25" customHeight="1" thickBot="1">
      <c r="A36" s="44" t="s">
        <v>156</v>
      </c>
      <c r="B36" s="45"/>
      <c r="C36" s="29">
        <f>C34-C35</f>
        <v>28354</v>
      </c>
      <c r="D36" s="30"/>
      <c r="E36" s="29">
        <f>E34-E35</f>
        <v>-128</v>
      </c>
    </row>
    <row r="37" spans="1:5" ht="30" customHeight="1">
      <c r="A37" s="44" t="s">
        <v>157</v>
      </c>
      <c r="B37" s="45"/>
      <c r="C37" s="30"/>
      <c r="D37" s="30"/>
      <c r="E37" s="30"/>
    </row>
    <row r="38" spans="1:5" ht="19.5" customHeight="1">
      <c r="A38" s="43" t="s">
        <v>158</v>
      </c>
      <c r="B38" s="45"/>
      <c r="C38" s="46">
        <v>0</v>
      </c>
      <c r="D38" s="46"/>
      <c r="E38" s="46">
        <v>0</v>
      </c>
    </row>
    <row r="39" spans="1:5" ht="19.5" customHeight="1">
      <c r="A39" s="43" t="s">
        <v>159</v>
      </c>
      <c r="B39" s="45"/>
      <c r="C39" s="46">
        <v>0</v>
      </c>
      <c r="D39" s="46"/>
      <c r="E39" s="46">
        <v>40</v>
      </c>
    </row>
    <row r="40" spans="1:5" ht="51.75" customHeight="1">
      <c r="A40" s="43" t="s">
        <v>160</v>
      </c>
      <c r="B40" s="45"/>
      <c r="C40" s="46">
        <v>0</v>
      </c>
      <c r="D40" s="46"/>
      <c r="E40" s="46">
        <v>0</v>
      </c>
    </row>
    <row r="41" spans="1:5" ht="46.5" customHeight="1">
      <c r="A41" s="43" t="s">
        <v>161</v>
      </c>
      <c r="B41" s="45"/>
      <c r="C41" s="46">
        <v>0</v>
      </c>
      <c r="D41" s="46"/>
      <c r="E41" s="46">
        <v>0</v>
      </c>
    </row>
    <row r="42" spans="1:5" ht="39" customHeight="1">
      <c r="A42" s="43" t="s">
        <v>162</v>
      </c>
      <c r="B42" s="45"/>
      <c r="C42" s="46">
        <v>-14863</v>
      </c>
      <c r="D42" s="46"/>
      <c r="E42" s="46">
        <v>-61031</v>
      </c>
    </row>
    <row r="43" spans="1:5" ht="54.75" customHeight="1">
      <c r="A43" s="43" t="s">
        <v>163</v>
      </c>
      <c r="B43" s="45"/>
      <c r="C43" s="46">
        <v>22592</v>
      </c>
      <c r="D43" s="46"/>
      <c r="E43" s="46">
        <v>60926</v>
      </c>
    </row>
    <row r="44" spans="1:5" ht="19.5" customHeight="1">
      <c r="A44" s="43" t="s">
        <v>164</v>
      </c>
      <c r="B44" s="45"/>
      <c r="C44" s="46">
        <v>0</v>
      </c>
      <c r="D44" s="46"/>
      <c r="E44" s="46">
        <v>0</v>
      </c>
    </row>
    <row r="45" spans="1:5" ht="19.5" customHeight="1">
      <c r="A45" s="43" t="s">
        <v>165</v>
      </c>
      <c r="B45" s="45"/>
      <c r="C45" s="46">
        <v>0</v>
      </c>
      <c r="D45" s="46"/>
      <c r="E45" s="46">
        <v>0</v>
      </c>
    </row>
    <row r="46" spans="1:5" ht="53.25" customHeight="1">
      <c r="A46" s="43" t="s">
        <v>166</v>
      </c>
      <c r="B46" s="45"/>
      <c r="C46" s="46">
        <v>0</v>
      </c>
      <c r="D46" s="46"/>
      <c r="E46" s="46">
        <v>0</v>
      </c>
    </row>
    <row r="47" spans="1:5" ht="19.5" customHeight="1">
      <c r="A47" s="43" t="s">
        <v>167</v>
      </c>
      <c r="B47" s="45"/>
      <c r="C47" s="46">
        <v>0</v>
      </c>
      <c r="D47" s="46"/>
      <c r="E47" s="46">
        <v>0</v>
      </c>
    </row>
    <row r="48" spans="1:5" ht="50.25" customHeight="1">
      <c r="A48" s="43" t="s">
        <v>168</v>
      </c>
      <c r="B48" s="45"/>
      <c r="C48" s="46">
        <v>0</v>
      </c>
      <c r="D48" s="46"/>
      <c r="E48" s="46">
        <v>0</v>
      </c>
    </row>
    <row r="49" spans="1:5" ht="48" customHeight="1">
      <c r="A49" s="43" t="s">
        <v>169</v>
      </c>
      <c r="B49" s="45"/>
      <c r="C49" s="46">
        <v>0</v>
      </c>
      <c r="D49" s="46"/>
      <c r="E49" s="46">
        <v>0</v>
      </c>
    </row>
    <row r="50" spans="1:5" ht="19.5" customHeight="1">
      <c r="A50" s="43" t="s">
        <v>170</v>
      </c>
      <c r="B50" s="45"/>
      <c r="C50" s="46">
        <v>0</v>
      </c>
      <c r="D50" s="46"/>
      <c r="E50" s="46">
        <v>0</v>
      </c>
    </row>
    <row r="51" spans="1:5" ht="19.5" customHeight="1" thickBot="1">
      <c r="A51" s="43" t="s">
        <v>171</v>
      </c>
      <c r="B51" s="45"/>
      <c r="C51" s="46">
        <v>0</v>
      </c>
      <c r="D51" s="46"/>
      <c r="E51" s="46">
        <v>0</v>
      </c>
    </row>
    <row r="52" spans="1:5" ht="33.75" customHeight="1" thickBot="1">
      <c r="A52" s="44" t="s">
        <v>172</v>
      </c>
      <c r="B52" s="45"/>
      <c r="C52" s="48">
        <v>7729</v>
      </c>
      <c r="D52" s="30"/>
      <c r="E52" s="48">
        <v>-65</v>
      </c>
    </row>
    <row r="53" spans="1:5" ht="30" customHeight="1">
      <c r="A53" s="44" t="s">
        <v>173</v>
      </c>
      <c r="B53" s="45"/>
      <c r="C53" s="46">
        <v>0</v>
      </c>
      <c r="D53" s="46"/>
      <c r="E53" s="46">
        <v>0</v>
      </c>
    </row>
    <row r="54" spans="1:5" ht="19.5" customHeight="1">
      <c r="A54" s="43" t="s">
        <v>174</v>
      </c>
      <c r="B54" s="45"/>
      <c r="C54" s="46">
        <v>43000</v>
      </c>
      <c r="D54" s="46"/>
      <c r="E54" s="46">
        <v>0</v>
      </c>
    </row>
    <row r="55" spans="1:5" ht="19.5" customHeight="1">
      <c r="A55" s="43" t="s">
        <v>7</v>
      </c>
      <c r="B55" s="45"/>
      <c r="C55" s="46">
        <v>0</v>
      </c>
      <c r="D55" s="46"/>
      <c r="E55" s="46">
        <v>-9500</v>
      </c>
    </row>
    <row r="56" spans="1:5" ht="19.5" customHeight="1" thickBot="1">
      <c r="A56" s="43" t="s">
        <v>175</v>
      </c>
      <c r="B56" s="45"/>
      <c r="C56" s="49">
        <v>48001</v>
      </c>
      <c r="D56" s="46"/>
      <c r="E56" s="49">
        <v>3993</v>
      </c>
    </row>
    <row r="57" spans="1:5" ht="37.5" customHeight="1" thickBot="1">
      <c r="A57" s="44" t="s">
        <v>176</v>
      </c>
      <c r="B57" s="45"/>
      <c r="C57" s="29">
        <f>C54+C55+C56</f>
        <v>91001</v>
      </c>
      <c r="D57" s="30"/>
      <c r="E57" s="29">
        <f>E54+E55+E56</f>
        <v>-5507</v>
      </c>
    </row>
    <row r="58" spans="1:5" ht="36" customHeight="1" thickBot="1">
      <c r="A58" s="44" t="s">
        <v>177</v>
      </c>
      <c r="B58" s="45"/>
      <c r="C58" s="29">
        <f>C36+C52+C57</f>
        <v>127084</v>
      </c>
      <c r="D58" s="30"/>
      <c r="E58" s="29">
        <f>E36+E52+E57</f>
        <v>-5700</v>
      </c>
    </row>
    <row r="59" spans="1:5" ht="36.75" customHeight="1" thickBot="1">
      <c r="A59" s="43" t="s">
        <v>178</v>
      </c>
      <c r="B59" s="45"/>
      <c r="C59" s="49">
        <v>0</v>
      </c>
      <c r="D59" s="46"/>
      <c r="E59" s="49">
        <v>0</v>
      </c>
    </row>
    <row r="60" spans="1:7" ht="29.25" thickBot="1">
      <c r="A60" s="44" t="s">
        <v>179</v>
      </c>
      <c r="B60" s="45"/>
      <c r="C60" s="29">
        <f>C58+C59</f>
        <v>127084</v>
      </c>
      <c r="D60" s="30"/>
      <c r="E60" s="29">
        <f>E58+E59</f>
        <v>-5700</v>
      </c>
      <c r="G60" s="16"/>
    </row>
    <row r="61" spans="1:5" ht="15.75" thickBot="1">
      <c r="A61" s="43" t="s">
        <v>180</v>
      </c>
      <c r="B61" s="45"/>
      <c r="C61" s="49">
        <v>33484</v>
      </c>
      <c r="D61" s="46"/>
      <c r="E61" s="49">
        <v>39184</v>
      </c>
    </row>
    <row r="62" spans="1:5" ht="15.75" thickBot="1">
      <c r="A62" s="44" t="s">
        <v>181</v>
      </c>
      <c r="B62" s="45"/>
      <c r="C62" s="51">
        <f>'[1]Рекомендованные формы 1'!C26</f>
        <v>160568</v>
      </c>
      <c r="D62" s="30"/>
      <c r="E62" s="51">
        <v>33484</v>
      </c>
    </row>
    <row r="63" ht="15.75" thickTop="1">
      <c r="A63" s="52"/>
    </row>
    <row r="64" spans="1:4" ht="15">
      <c r="A64" s="55" t="s">
        <v>182</v>
      </c>
      <c r="B64" s="56"/>
      <c r="C64" s="57"/>
      <c r="D64" s="57"/>
    </row>
    <row r="65" spans="1:5" ht="15">
      <c r="A65" s="58" t="s">
        <v>187</v>
      </c>
      <c r="B65" s="58" t="s">
        <v>187</v>
      </c>
      <c r="C65" s="57"/>
      <c r="D65" s="57"/>
      <c r="E65" s="53"/>
    </row>
    <row r="66" spans="1:5" ht="15">
      <c r="A66" s="55" t="s">
        <v>183</v>
      </c>
      <c r="B66" s="55" t="s">
        <v>184</v>
      </c>
      <c r="C66" s="57"/>
      <c r="D66" s="57"/>
      <c r="E66" s="54"/>
    </row>
    <row r="67" spans="1:4" ht="15">
      <c r="A67" s="55" t="s">
        <v>185</v>
      </c>
      <c r="B67" s="86" t="s">
        <v>186</v>
      </c>
      <c r="C67" s="57"/>
      <c r="D67" s="57"/>
    </row>
    <row r="68" ht="14.25">
      <c r="A68" s="28"/>
    </row>
  </sheetData>
  <sheetProtection/>
  <mergeCells count="1">
    <mergeCell ref="A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2013-01-31T04:12:14Z</dcterms:created>
  <dcterms:modified xsi:type="dcterms:W3CDTF">2014-04-30T16:37:14Z</dcterms:modified>
  <cp:category/>
  <cp:version/>
  <cp:contentType/>
  <cp:contentStatus/>
</cp:coreProperties>
</file>